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  <sheet name="Arkusz1" sheetId="2" r:id="rId2"/>
  </sheets>
  <definedNames>
    <definedName name="_xlnm.Print_Area" localSheetId="0">'doc1'!$A$1:$D$208</definedName>
  </definedNames>
  <calcPr fullCalcOnLoad="1"/>
</workbook>
</file>

<file path=xl/sharedStrings.xml><?xml version="1.0" encoding="utf-8"?>
<sst xmlns="http://schemas.openxmlformats.org/spreadsheetml/2006/main" count="281" uniqueCount="208">
  <si>
    <t>w złotych</t>
  </si>
  <si>
    <t>Dział</t>
  </si>
  <si>
    <t>Nazwa</t>
  </si>
  <si>
    <t>Plan ogółem</t>
  </si>
  <si>
    <t>1</t>
  </si>
  <si>
    <t>2</t>
  </si>
  <si>
    <t>010</t>
  </si>
  <si>
    <t>Rolnictwo i łowiectwo</t>
  </si>
  <si>
    <t xml:space="preserve">w tym z tytułu dotacji i środków na finansowanie wydatków na realizację zadań finansowanych z udziałem środków, o których mowa w art. 5 ust. 1 pkt 2 i 3 
</t>
  </si>
  <si>
    <t>Prace geodezyjno-urządzeniowe na potrzeby rolnictwa</t>
  </si>
  <si>
    <t>Dochody jednostek samorządu terytorialnego związane z realizacją zadań z zakresu administracji rządowej oraz innych zadań zleconych ustawami</t>
  </si>
  <si>
    <t>020</t>
  </si>
  <si>
    <t>Leśnictwo</t>
  </si>
  <si>
    <t>Gospodarka leśna</t>
  </si>
  <si>
    <t>700</t>
  </si>
  <si>
    <t>Gospodarka mieszkaniowa</t>
  </si>
  <si>
    <t>Gospodarka gruntami i nieruchomościami</t>
  </si>
  <si>
    <t>Dochody z najmu i dzierżawy składników majątkowych Skarbu Państwa, jednostek samorządu terytorialnego lub innych jednostek zaliczanych do sektora finansów publicznych oraz innych umów o podobnym charakterze</t>
  </si>
  <si>
    <t>710</t>
  </si>
  <si>
    <t>Działalność usługowa</t>
  </si>
  <si>
    <t>Prace geodezyjne i kartograficzne (nieinwestycyjne)</t>
  </si>
  <si>
    <t>Opracowania geodezyjne i kartograficzne</t>
  </si>
  <si>
    <t>Nadzór budowlany</t>
  </si>
  <si>
    <t>750</t>
  </si>
  <si>
    <t>Administracja publiczna</t>
  </si>
  <si>
    <t>Urzędy wojewódzkie</t>
  </si>
  <si>
    <t>Starostwa powiatowe</t>
  </si>
  <si>
    <t>Kwalifikacja wojskowa</t>
  </si>
  <si>
    <t>754</t>
  </si>
  <si>
    <t>Bezpieczeństwo publiczne i ochrona przeciwpożarowa</t>
  </si>
  <si>
    <t>Komendy powiatowe Państwowej Straży Pożarnej</t>
  </si>
  <si>
    <t>Obrona cywilna</t>
  </si>
  <si>
    <t>756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</si>
  <si>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</si>
  <si>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</si>
  <si>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opłaty komunikacyjnej</t>
  </si>
  <si>
    <t>Wpływy z opłat za koncesje i licencje</t>
  </si>
  <si>
    <t>Udziały powiatów w podatkach stanowiących dochód budżetu państwa</t>
  </si>
  <si>
    <t>758</t>
  </si>
  <si>
    <t>Różne rozliczenia</t>
  </si>
  <si>
    <t>Część oświatowa subwencji ogólnej dla jednostek samorządu terytorialnego</t>
  </si>
  <si>
    <t>Subwencje ogólne z budżetu państwa</t>
  </si>
  <si>
    <t>Różne rozliczenia finansowe</t>
  </si>
  <si>
    <t>Część równoważąca subwencji ogólnej dla powiatów</t>
  </si>
  <si>
    <t>801</t>
  </si>
  <si>
    <t>Oświata i wychowanie</t>
  </si>
  <si>
    <t>Szkoły podstawowe specjalne</t>
  </si>
  <si>
    <t>Licea ogólnokształcące</t>
  </si>
  <si>
    <t>Szkoły zawodowe</t>
  </si>
  <si>
    <t>851</t>
  </si>
  <si>
    <t>Ochrona zdrowia</t>
  </si>
  <si>
    <t>852</t>
  </si>
  <si>
    <t>Pomoc społeczna</t>
  </si>
  <si>
    <t>Placówki opiekuńczo-wychowawcze</t>
  </si>
  <si>
    <t>Domy pomocy społecznej</t>
  </si>
  <si>
    <t>Ośrodki wsparcia</t>
  </si>
  <si>
    <t>Rodziny zastępcze</t>
  </si>
  <si>
    <t>Wpływy od rodziców z tytułu odpłatności za utrzymanie dzieci (wychowanków) w placówkach opiekuńczo-wychowawczych i w rodzinach zastępczych</t>
  </si>
  <si>
    <t>Powiatowe centra pomocy rodzinie</t>
  </si>
  <si>
    <t>Jednostki specjalistycznego poradnictwa, mieszkania chronione i ośrodki interwencji kryzysowej</t>
  </si>
  <si>
    <t>Pomoc dla cudzoziemców</t>
  </si>
  <si>
    <t>853</t>
  </si>
  <si>
    <t>Pozostałe zadania w zakresie polityki społecznej</t>
  </si>
  <si>
    <t>Zespoły do spraw orzekania o niepełnosprawności</t>
  </si>
  <si>
    <t>Powiatowe urzędy pracy</t>
  </si>
  <si>
    <t>Pozostała działalność</t>
  </si>
  <si>
    <t>854</t>
  </si>
  <si>
    <t>Edukacyjna opieka wychowawcza</t>
  </si>
  <si>
    <t>Poradnie psychologiczno-pedagogiczne, w tym poradnie specjalistyczne</t>
  </si>
  <si>
    <t>900</t>
  </si>
  <si>
    <t>Gospodarka komunalna i ochrona środowiska</t>
  </si>
  <si>
    <t>Wpływy i wydatki związane z gromadzeniem środków z opłat i kar za korzystanie ze środowiska</t>
  </si>
  <si>
    <t>Ogółem:</t>
  </si>
  <si>
    <t>Dochody bieżące</t>
  </si>
  <si>
    <t>3</t>
  </si>
  <si>
    <t>Dotacje ogółem w tym:</t>
  </si>
  <si>
    <t>w tym z tytułu dotacji na realizację zadań z zakresu administracji rządowej</t>
  </si>
  <si>
    <t>w tym z tytułu dotacji na realizację zadań realizowanych na podstawie porozumień z organami administracji rządowej</t>
  </si>
  <si>
    <t>w tym z tytułu dotacji na finansowanie zadań własnych otrzymanych z budżetu Państwa</t>
  </si>
  <si>
    <t>Dochody jednostek samorządu terytorialnego związane z realizacją zadań z zakresu administracji rządowej oraz innych zadań zleconych ustawami - udział Powiatu</t>
  </si>
  <si>
    <t xml:space="preserve">Dotacje celowe otrzymane z budżetu państwa na zadania bieżące z zakresu administracji rządowej oraz inne zadania zlecone ustawami realizowane przez powiat </t>
  </si>
  <si>
    <t>Odsetki od środków na rachunkach bankowych</t>
  </si>
  <si>
    <t>Dotacje celowe otrzymane z budżetu państwa na zadania bieżące realizowane przez powiat na podstawie porozumień z organami administracji rządowej (paszporty i zaproszenia)</t>
  </si>
  <si>
    <t>Odsetki od środków na rachunkach bankowych Starostwa</t>
  </si>
  <si>
    <t>Wpływy z tytułu rozliczeń z lat ubiegłych oraz wynagrodzenie płatnika</t>
  </si>
  <si>
    <t>Dotacje celowe otrzymane z budżetu państwa na zadania bieżące z zakresu administracji rządowej oraz inne zadania zlecone ustawami realizowane przez powiat na finasnowanie zadań z zakresu obrony cywilnej</t>
  </si>
  <si>
    <t>Odsetki od środków na rachunkach bankowych Powiatu</t>
  </si>
  <si>
    <t>Odsetki od środków na rachunkach bankowych szkół specjalnych</t>
  </si>
  <si>
    <t>Wpływy z rozliczeń lat ubiegłych</t>
  </si>
  <si>
    <t>Odsetki od środków na rachunkach bankowych szkół zawodowych</t>
  </si>
  <si>
    <t>Dotacje celowe otrzymane z budżetu państwa na zadania bieżące z zakresu administracji rządowej oraz inne zadania zlecone ustawami realizowane przez powiat na opłacenie składek zdrowotnych</t>
  </si>
  <si>
    <t>Odsetki od środków na rachunkach bankowych domów dziecka</t>
  </si>
  <si>
    <t xml:space="preserve">Wpływy z wpłat pensjonariuszy </t>
  </si>
  <si>
    <t>Odsetki od środków na rachunkach bankowych domów pomocy społecznej</t>
  </si>
  <si>
    <t>Dotacje celowe otrzymane z budżetu państwa na realizację bieżących zadań własnych powiatu na finansowanie działaności domów pomocy społecznej</t>
  </si>
  <si>
    <t>Odsetki od środków na rachunkach bankowych środowiskowych domów samopomocy</t>
  </si>
  <si>
    <t>Dotacje celowe otrzymane z budżetu państwa na zadania bieżące z zakresu administracji rządowej oraz inne zadania zlecone ustawami realizowane przez powiat na finansowanie świadczeń dla cudzoziemców</t>
  </si>
  <si>
    <t>Dotacje celowe otrzymane z budżetu państwa na zadania bieżące z zakresu administracji rządowej oraz inne zadania zlecone ustawami realizowane przez powiat na finasnowanie działalności zespołu do spraw orzekania o stopniu niepełnosprawności</t>
  </si>
  <si>
    <t>Odsetki od środków na rachunku bankowym Powiatowego Urzędu Pracy</t>
  </si>
  <si>
    <t>Odsetki od środków na rachunkach bankowych poradni psychologiczno-pedagogicznych</t>
  </si>
  <si>
    <t>Dotacje celowe otrzymane z budżetu państwa na zadania bieżące z zakresu administracji rządowej oraz inne zadania zlecone ustawami realizowane przez powiat przeznaczone na finansowanie zasobem gospodarki Skarbu Państwa</t>
  </si>
  <si>
    <t>Dotacje celowe otrzymane z budżetu państwa na zadania bieżące z zakresu administracji rządowej oraz inne zadania zlecone ustawami realizowane przez powiat przeznaczone na wykonanie prac geodezjnych i kartograficznych</t>
  </si>
  <si>
    <t>Dotacje celowe otrzymane z budżetu państwa na zadania bieżące z zakresu administracji rządowej oraz inne zadania zlecone ustawami realizowane przez powiat przeznaczone na wykonanie opracowań kartograficznych i geodezyjnych</t>
  </si>
  <si>
    <t>Dotacje celowe otrzymane z budżetu państwa na zadania bieżące z zakresu administracji rządowej oraz inne zadania zlecone ustawami realizowane przez powiat na finansowanie działalności Komendy PSP</t>
  </si>
  <si>
    <t>Odsetki od środków na rachunkach bankowych liceów ogólnokształcących</t>
  </si>
  <si>
    <t>Dotacje celowe otrzymane z budżetu państwa na zadania bieżące z zakresu administracji rządowej oraz inne zadania zlecone ustawami realizowane przez powiat na finasnowanie działaności środowiskowych domów samopomocy</t>
  </si>
  <si>
    <t>Odsetki od środków na rachunku bankowym centrum pomocy rodzinie</t>
  </si>
  <si>
    <t xml:space="preserve">Wpływy z opłat za udostępnienie zasobu geodezyjnego </t>
  </si>
  <si>
    <t>Wpływy z różnych opłat</t>
  </si>
  <si>
    <t>Wpływy z opłat za udostępnienie pasa drogowego i holowania pojazdów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</si>
  <si>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</si>
  <si>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 celowe otrzymane z budżetu państwa na zadania bieżące z zakresu administracji rządowej oraz inne zadania zlecone ustawami realizowane przez powiat na na opłacenie składek zdrowotnych</t>
  </si>
  <si>
    <t>Odsetki od środków na rachunku bankowym ośrodków interwencji kryzysowej</t>
  </si>
  <si>
    <t>Odsetki od środków na rachunku bankowym</t>
  </si>
  <si>
    <t>Dotacje celowe otrzymane z budżetu państwa na zadania bieżące z zakresu administracji rządowej oraz inne zadania zlecone ustawami realizowane przez powiat przeznaczone na realizację prac geodezyjnych</t>
  </si>
  <si>
    <t>Dotacje celowe otrzymane z budżetu państwa na zadania bieżące z zakresu administracji rządowej oraz inne zadania zlecone ustawami realizowane przez powiat na finansowanie działalności Powiatowego Inspektoratu Nadzoru Budowlanego</t>
  </si>
  <si>
    <t>Środki otrzymane od pozostałych jednostek zaliczanych do sektora finansów publicznych na realizację zadań bieżących jednostek zaliczanych do sektora finansów publicznych przeznaczone na wypłatę ekwiwalentów na zalesienia</t>
  </si>
  <si>
    <t>Dotacje celowe otrzymane z budżetu państwa na zadania bieżące z zakresu administracji rządowej oraz inne zadania zlecone ustawami realizowane przez powiat przeznaczone na finansowanie działalności kwalifikacji wojskowej</t>
  </si>
  <si>
    <t>Odsetki od środków na rachunkach bankowych Komendy PSP</t>
  </si>
  <si>
    <t>4</t>
  </si>
  <si>
    <t xml:space="preserve"> </t>
  </si>
  <si>
    <t>Rozdział</t>
  </si>
  <si>
    <t>01005</t>
  </si>
  <si>
    <t>02001</t>
  </si>
  <si>
    <t>70005</t>
  </si>
  <si>
    <t>71013</t>
  </si>
  <si>
    <t>71015</t>
  </si>
  <si>
    <t>75011</t>
  </si>
  <si>
    <t>75411</t>
  </si>
  <si>
    <t>75618</t>
  </si>
  <si>
    <t>75622</t>
  </si>
  <si>
    <t>75801</t>
  </si>
  <si>
    <t>85156</t>
  </si>
  <si>
    <t>85201</t>
  </si>
  <si>
    <t>85406</t>
  </si>
  <si>
    <t>90019</t>
  </si>
  <si>
    <t>921</t>
  </si>
  <si>
    <t>Kultura i ochrona dziedzictwa narodowego</t>
  </si>
  <si>
    <t>Składki na ubezpieczenie zdrowotne oraz świadczenia dla osób nieobjętych obowiązkiem ubezpieczenia zdrowotnego</t>
  </si>
  <si>
    <t>Planowane dochody budżetu na rok 2014</t>
  </si>
  <si>
    <t>63003</t>
  </si>
  <si>
    <t>Zadania w zakresie upowszechniania turystyki</t>
  </si>
  <si>
    <t>Dotacje celowe w ramach programów finansowanych z udziałem środków europejskich oraz środków o których mowa w art.5 ust.1 pkt 3 oraz ust. 3 pkt 5 i 6 ustawy, lub płatności w ramach budżetu środków europejskich LGD oznakowanie tras wycieczkowych</t>
  </si>
  <si>
    <t>630</t>
  </si>
  <si>
    <t>Turystyka</t>
  </si>
  <si>
    <t>Dotacje celowe w ramach programów finansowanych z udziałem środków europejskich oraz środków o których mowa w art.5 ust.1 pkt 3 oraz ust. 3 pkt 5 i 6 ustawy, lub płatności w ramach budżetu środków europejskich na realizacje projektu Powiat Wołomiński - Wyprawa z naturą i kulturą (wkład UE)</t>
  </si>
  <si>
    <t>752</t>
  </si>
  <si>
    <t>Obrona narodowa</t>
  </si>
  <si>
    <t>75212</t>
  </si>
  <si>
    <t>Pozostałe wydatki obronne</t>
  </si>
  <si>
    <t>75803</t>
  </si>
  <si>
    <t>Część wyrównawcza subwencji ogólnej dla powiatów</t>
  </si>
  <si>
    <t>Wpływy z różnych dochodów</t>
  </si>
  <si>
    <r>
      <t xml:space="preserve">Dotacje celowe w ramach programów finansowanych z udziałem środków europejskich oraz środków o których mowa w art.5 ust.1 pkt 3 oraz ust. 3 pkt 5 i 6 ustawy, lub płatności w ramach budżetu środków europejskich na realizację </t>
    </r>
    <r>
      <rPr>
        <i/>
        <sz val="8"/>
        <color indexed="8"/>
        <rFont val="Arial"/>
        <family val="2"/>
      </rPr>
      <t>Projektu Wiedza i umiejętności kluczem do przyszłości (wkład UE)</t>
    </r>
  </si>
  <si>
    <r>
      <t xml:space="preserve">Dotacje celowe w ramach programów finansowanych z udziałem środków europejskich oraz środków o których mowa w art.5 ust.1 pkt 3 oraz ust. 3 pkt 5 i 6 ustawy, lub płatności w ramach budżetu środków europejskich na realizację </t>
    </r>
    <r>
      <rPr>
        <i/>
        <sz val="8"/>
        <color indexed="8"/>
        <rFont val="Arial"/>
        <family val="2"/>
      </rPr>
      <t>Projektu Wiedza i umiejętności kluczem do przyszłości (wkład krajowy)</t>
    </r>
  </si>
  <si>
    <t>Dotacja celowa w ramach programów finansowanych z udziałem środków europejskich projekt Program rozwojowy Liceum Ogólnokształcącego z Oddziałałmi Integracyjnymi w Zielonce w Województwie Mazowieckim wspracie uczniów ostatnich klas i uczniów o specjalnych potrzebach (wkład UE)</t>
  </si>
  <si>
    <t>Dotacja celowa w ramach programów finansowanych z udziałem środków europejskich projekt Program rozwojowy Liceum Ogólnokształcącego z Oddziałałmi Integracyjnymi w Zielonce w Województwie Mazowieckim wspracie uczniów ostatnich klas i uczniów o specjalnych potrzebach (wkład krajowy)</t>
  </si>
  <si>
    <t>Wpływy z róznych opłat</t>
  </si>
  <si>
    <t>Odsetki od środków na rachunkach bankowych szkół zawodowych Projekt Staże i praktyki zagraniczne dla osób kształcących się i szkolących zawodowo Leonardo da Vinci ZSTZ w Radzyminie</t>
  </si>
  <si>
    <t>Odsetki od środków na rachunkach bankowych szkół zawodowych Projekt Praktyki zawodowe uczniów Zespołu Szkół Terenów Zielenii   na rynkach pracy w Unii Europejskiej</t>
  </si>
  <si>
    <t>Środki na dofinansowanie własnych zadań bieżących gmin (związków gmin), powiatów (związków powiatów), samorządów województw pozyskane z innych źródeł Program Leonardo da Vinci ZS Wołomin</t>
  </si>
  <si>
    <t>Rehabilitacja zwodowa i społeczna osób niepełnosprawnych</t>
  </si>
  <si>
    <t>Dotacje celowe otrzymane z powiatu   na zadania bieżące z realizowane na podsyawie porozumień (umów) między jednostkami samorządu terytorialnego</t>
  </si>
  <si>
    <r>
      <t xml:space="preserve">Dotacja celowa otrzymana przez jednostkę samorządu terytorialnego od innej jednostki samorządu terytorialnego będącej instytucją wdrażającą na zadania bieżące realizowane na podstawie porozumień (umów) </t>
    </r>
    <r>
      <rPr>
        <b/>
        <sz val="8.25"/>
        <color indexed="8"/>
        <rFont val="Arial"/>
        <family val="2"/>
      </rPr>
      <t>Program</t>
    </r>
    <r>
      <rPr>
        <sz val="8.25"/>
        <color indexed="8"/>
        <rFont val="Arial"/>
        <family val="2"/>
      </rPr>
      <t xml:space="preserve"> </t>
    </r>
    <r>
      <rPr>
        <b/>
        <sz val="8.25"/>
        <color indexed="8"/>
        <rFont val="Arial"/>
        <family val="2"/>
      </rPr>
      <t>Bądź aktywny - odniesiesz sukces</t>
    </r>
    <r>
      <rPr>
        <sz val="8.25"/>
        <color indexed="8"/>
        <rFont val="Arial"/>
        <family val="2"/>
      </rPr>
      <t xml:space="preserve"> </t>
    </r>
    <r>
      <rPr>
        <b/>
        <sz val="8.25"/>
        <color indexed="8"/>
        <rFont val="Arial"/>
        <family val="2"/>
      </rPr>
      <t>PUP Wołomin (wkład europejski)</t>
    </r>
  </si>
  <si>
    <r>
      <t xml:space="preserve">Dotacja celowa otrzymana przez jednostkę samorządu terytorialnego od innej jednostki samorządu terytorialnego będącej instytucją wdrażającą na zadania bieżące realizowane na podstawie porozumień (umów) </t>
    </r>
    <r>
      <rPr>
        <b/>
        <sz val="8.25"/>
        <color indexed="8"/>
        <rFont val="Arial"/>
        <family val="2"/>
      </rPr>
      <t>Program Bądź aktywny - odniesiesz sukces PUP Wołomin (wkład krajowy)</t>
    </r>
  </si>
  <si>
    <r>
      <t xml:space="preserve">Dotacja celowa otrzymana przez jednostkę samorządu terytorialnego od innej jednostki samorządu terytorialnego będącej instytucją wdrażającą na zadania bieżące realizowane na podstawie porozumień (umów) </t>
    </r>
    <r>
      <rPr>
        <b/>
        <sz val="8.25"/>
        <color indexed="8"/>
        <rFont val="Arial"/>
        <family val="2"/>
      </rPr>
      <t>Program Nadeszła Twoja szansa ( wkład europejski)</t>
    </r>
  </si>
  <si>
    <r>
      <t xml:space="preserve">Dotacja celowa otrzymana przez jednostkę samorządu terytorialnego od innej jednostki samorządu terytorialnego będącej instytucją wdrażającą na zadania bieżące realizowane na podstawie porozumień (umów) </t>
    </r>
    <r>
      <rPr>
        <b/>
        <sz val="8.25"/>
        <color indexed="8"/>
        <rFont val="Arial"/>
        <family val="2"/>
      </rPr>
      <t>Program Nadeszła Twoja szansa (wkład krajowy)</t>
    </r>
  </si>
  <si>
    <r>
      <t xml:space="preserve">Dotacje celowe w ramach programów finansowanych z udziałem środków europejskich oraz środków o których mowa w art.5 ust.1 pkt 3 oraz ust. 3 pkt 5 i 6 ustawy, lub płatności w ramach budżetu środków europejskich na realizację </t>
    </r>
    <r>
      <rPr>
        <i/>
        <sz val="8"/>
        <color indexed="8"/>
        <rFont val="Arial"/>
        <family val="2"/>
      </rPr>
      <t>Programu Okno na świat (wkład europejski)</t>
    </r>
  </si>
  <si>
    <r>
      <t xml:space="preserve">Dotacje celowe w ramach programów finansowanych z udziałem środków europejskich oraz środków o których mowa w art.5 ust.1 pkt 3 oraz ust. 3 pkt 5 i 6 ustawy, lub płatności w ramach budżetu środków europejskich na realizację </t>
    </r>
    <r>
      <rPr>
        <i/>
        <sz val="8"/>
        <color indexed="8"/>
        <rFont val="Arial"/>
        <family val="2"/>
      </rPr>
      <t>Programu Okno na świat (wkład krajowy)</t>
    </r>
  </si>
  <si>
    <t>92116</t>
  </si>
  <si>
    <t>Biblioteki</t>
  </si>
  <si>
    <t>92120</t>
  </si>
  <si>
    <t>Ochrona zabytków i opieka nad zabytkami</t>
  </si>
  <si>
    <t>Dotacje celowe w ramach programów finansowanych z udziałem środków europejskich oraz środków o których mowa w art.5 ust.1 pkt 3 oraz ust. 3 pkt 5 i 6 ustawy, lub płatności w ramach budżetu środków europejskich Adaptacja Pałacu w Chrzęsnem (część europejska)</t>
  </si>
  <si>
    <t>Dotacje celowe w ramach programów finansowanych z udziałem środków europejskich oraz środków o których mowa w art.5 ust.1 pkt 3 oraz ust. 3 pkt 5 i 6 ustawy, lub płatności w ramach budżetu środków europejskich Adaptacja Pałacu w Chrzęsnem (część krajowa)</t>
  </si>
  <si>
    <t xml:space="preserve">Dochody majątkowe </t>
  </si>
  <si>
    <t>600</t>
  </si>
  <si>
    <t>Transport i łączność</t>
  </si>
  <si>
    <t>60014</t>
  </si>
  <si>
    <t>Dochody majątkowe</t>
  </si>
  <si>
    <t xml:space="preserve">Wpływy z usług z wprowadzenie zmian do zasobu </t>
  </si>
  <si>
    <t>Wpływy z różnych opłat (karty wędkarskie)</t>
  </si>
  <si>
    <t>Dochody z najmu i dzierżawy składników majątkowych Skarbu Państwa, jednostek samorządu terytorialnego lub innych jednostek zaliczanych do sektora finansów publicznych oraz innych umów o podobnym charakterze - najem sal szkolnych</t>
  </si>
  <si>
    <t>Dotacje celowe otrzymane z budżetu państwa na zadania bieżące z zakresu administracji rządowej oraz inne zadania zlecone ustawami realizowane przez powiat przeznaczone na zorganizowanie szkolenia obronnego</t>
  </si>
  <si>
    <t>Udział w podatku dochodowy od osób fizycznych</t>
  </si>
  <si>
    <t>Udział w podatku dochodowy od osób prawnych</t>
  </si>
  <si>
    <t>Środki na dofinansowanie własnych zadań bieżących gmin (związków gmin), powiatów (związków powiatów), samorządów województw pozyskane z innych źródeł Program Leonardo da Vinci ZSTZ w Radzyminie - Projekt Staże i praktyki zagraniczne dla osób kształcących się i szkolących zawodowo</t>
  </si>
  <si>
    <t>Środki na dofinansowanie własnych zadań bieżących gmin (związków gmin), powiatów (związków powiatów), samorządów województw pozyskane z innych źródeł Program Leonardo da Vinci Projekt Praktyki zawodowe uczniów Zespołu Szkół Terenów Zielenii   na rynkach pracy w Unii Europejskiej</t>
  </si>
  <si>
    <t>Środki na dofinansowanie własnych zadań bieżących gmin (związków gmin), powiatów (związków powiatów), samorządów województw pozyskane z innych źródeł Program Leonardo da Vinci Leonardo da Vinci  Uczenie sie przez całe życie  Staż zawodowy w Andaluzji paszportem na rynku pracy</t>
  </si>
  <si>
    <t>Dotacje celowe otrzymane z budżetu państwa na zadania bieżące z zakresu adaministracji rządowej oraz inne zadania zlecone ustawami realizowane przez powiat - finansowanie kosztów pobytu dzieci cudzoziemców w domach dziecka</t>
  </si>
  <si>
    <t xml:space="preserve">Wpływy z wpłat gmin i powiatów na rzecz innych jednostek samorzadu terytorialnego oraz zwiazków gmin lub związków powiatów na dofinansowanie zadań bieżących - opłaty za dzień w domach dziecka </t>
  </si>
  <si>
    <t>Wpływy z wpłat gmin i powiatów na rzecz innych jednostek samorządu terytorialnego oraz zwiazków gmin lub związków powiatow na dofinansowanie zadań bieżących - opłaty za dzieci w rodzinach zastęczych</t>
  </si>
  <si>
    <t>Wpływy z opłat za gospodarcze korzystanie ze środowiska</t>
  </si>
  <si>
    <t>Dotacje celowe otrzymane od samorządu województwa na zadania bieżące realizowane na podstawie porozumień (umów) między jednostkami samorządu terytorialnego -  finansowanie działalności biblioteki</t>
  </si>
  <si>
    <t>Dotacja celowa otrzymana z tytułu pomocy finansowej udzielanej między jednostkami samorządu terytorialnego na dofinansowanie własnych zadań inwestycyjnych i zakupów inwestycyjnych Pomoc finansowa na budowę chodników i modernizację dróg powiatowych Gmina Dąbrówka</t>
  </si>
  <si>
    <t>Dotacja celowa otrzymana z tytułu pomocy finansowej udzielanej między jednostkami samorządu terytorialnego na dofinansowanie własnych zadań inwestycyjnych i zakupów inwestycyjnych Pomoc finansowa na budowę chodników i modernizację dróg powiatowych Gmina Jadów</t>
  </si>
  <si>
    <t>Dotacja celowa otrzymana z tytułu pomocy finansowej udzielanej między jednostkami samorządu terytorialnego na dofinansowanie własnych zadań inwestycyjnych i zakupów inwestycyjnych Pomoc finansowa na budowę chodników i modernizację dróg powiatowych Gmina Tłuszcz</t>
  </si>
  <si>
    <t>Dotacja celowa otrzymana z tytułu pomocy finansowej udzielanej między jednostkami samorządu terytorialnego na dofinansowanie własnych zadań inwestycyjnych i zakupów inwestycyjnych Pomoc finansowa na budowę chodników i modernizację dróg powiatowych Gmina Ząbki</t>
  </si>
  <si>
    <t>Dotacja celowa otrzymana z tytułu pomocy finansowej udzielanej między jednostkami samorządu terytorialnego na dofinansowanie własnych zadań inwestycyjnych i zakupów inwestycyjnych Pomoc finansowa na budowę chodników i modernizację dróg powiatowych Gmina Radzymin</t>
  </si>
  <si>
    <t>Dotacja celowa otrzymana z tytułu pomocy finansowej udzielanej między jednostkami samorządu terytorialnego na dofinansowanie własnych zadań inwestycyjnych i zakupów inwestycyjnych Pomoc finansowa na budowę chodników i modernizację dróg powiatowych Gmina Klembów</t>
  </si>
  <si>
    <t>Dotacja celowa otrzymana z tytułu pomocy finansowej udzielanej między jednostkami samorządu terytorialnego na dofinansowanie własnych zadań inwestycyjnych i zakupów inwestycyjnych Pomoc finansowa na budowę chodników i modernizację dróg powiatowych Gmina Wołomin</t>
  </si>
  <si>
    <t>Dotacja celowa otrzymana z tytułu pomocy finansowej udzielanej między jednostkami samorządu terytorialnego na dofinansowanie własnych zadań inwestycyjnych i zakupów inwestycyjnych Pomoc finansowa na budowę chodników i modernizację dróg powiatowych Gmina Poświętne</t>
  </si>
  <si>
    <t>Dotacja celowa otrzymana z tytułu pomocy finansowej udzielanej między jednostkami samorządu terytorialnego na dofinansowanie własnych zadań inwestycyjnych i zakupów inwestycyjnych Pomoc finansowa na budowę chodników i modernizację dróg powiatowych Gmina Kobyłka</t>
  </si>
  <si>
    <t>5</t>
  </si>
  <si>
    <t>8</t>
  </si>
  <si>
    <t>9</t>
  </si>
  <si>
    <t>6</t>
  </si>
  <si>
    <t>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</si>
</sst>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5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8.25"/>
      <color indexed="8"/>
      <name val="Arial"/>
      <family val="2"/>
    </font>
    <font>
      <b/>
      <sz val="8.25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11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left" vertical="center" wrapText="1"/>
      <protection locked="0"/>
    </xf>
    <xf numFmtId="49" fontId="0" fillId="33" borderId="10" xfId="0" applyNumberForma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11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36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0" xfId="0" applyNumberFormat="1" applyFont="1" applyFill="1" applyBorder="1" applyAlignment="1" applyProtection="1">
      <alignment horizontal="left" vertical="top" wrapText="1"/>
      <protection locked="0"/>
    </xf>
    <xf numFmtId="4" fontId="7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9" fontId="11" fillId="37" borderId="11" xfId="0" applyNumberFormat="1" applyFont="1" applyFill="1" applyBorder="1" applyAlignment="1" applyProtection="1">
      <alignment horizontal="left" vertical="center" wrapText="1"/>
      <protection locked="0"/>
    </xf>
    <xf numFmtId="4" fontId="11" fillId="37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8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38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3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164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38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1" xfId="0" applyNumberFormat="1" applyFill="1" applyBorder="1" applyAlignment="1" applyProtection="1">
      <alignment horizontal="right" vertical="center" wrapText="1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38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Border="1" applyAlignment="1" applyProtection="1">
      <alignment horizontal="left" vertical="center" wrapText="1"/>
      <protection locked="0"/>
    </xf>
    <xf numFmtId="4" fontId="0" fillId="33" borderId="0" xfId="0" applyNumberFormat="1" applyFill="1" applyBorder="1" applyAlignment="1" applyProtection="1">
      <alignment horizontal="right" vertical="center" wrapText="1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4" xfId="0" applyNumberFormat="1" applyFill="1" applyBorder="1" applyAlignment="1" applyProtection="1">
      <alignment horizontal="left" vertical="center" wrapText="1"/>
      <protection locked="0"/>
    </xf>
    <xf numFmtId="4" fontId="0" fillId="33" borderId="14" xfId="0" applyNumberFormat="1" applyFill="1" applyBorder="1" applyAlignment="1" applyProtection="1">
      <alignment horizontal="right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0" fillId="33" borderId="15" xfId="0" applyNumberFormat="1" applyFill="1" applyBorder="1" applyAlignment="1" applyProtection="1">
      <alignment horizontal="right" vertical="center" wrapText="1"/>
      <protection locked="0"/>
    </xf>
    <xf numFmtId="49" fontId="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16" xfId="0" applyNumberFormat="1" applyFont="1" applyFill="1" applyBorder="1" applyAlignment="1" applyProtection="1">
      <alignment horizontal="left" vertical="center" wrapText="1"/>
      <protection locked="0"/>
    </xf>
    <xf numFmtId="4" fontId="0" fillId="37" borderId="16" xfId="0" applyNumberFormat="1" applyFill="1" applyBorder="1" applyAlignment="1" applyProtection="1">
      <alignment horizontal="right" vertical="center" wrapText="1"/>
      <protection locked="0"/>
    </xf>
    <xf numFmtId="49" fontId="10" fillId="38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7" borderId="16" xfId="0" applyNumberFormat="1" applyFont="1" applyFill="1" applyBorder="1" applyAlignment="1" applyProtection="1">
      <alignment horizontal="center" vertical="center" wrapText="1"/>
      <protection locked="0"/>
    </xf>
    <xf numFmtId="164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14" fillId="4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8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6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1" xfId="0" applyNumberFormat="1" applyFont="1" applyFill="1" applyBorder="1" applyAlignment="1" applyProtection="1">
      <alignment horizontal="left" vertical="center" wrapText="1"/>
      <protection locked="0"/>
    </xf>
    <xf numFmtId="4" fontId="0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49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2" xfId="0" applyNumberFormat="1" applyFill="1" applyBorder="1" applyAlignment="1" applyProtection="1">
      <alignment horizontal="center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51" fillId="33" borderId="15" xfId="0" applyNumberFormat="1" applyFont="1" applyFill="1" applyBorder="1" applyAlignment="1" applyProtection="1">
      <alignment horizontal="left" vertical="center" wrapText="1"/>
      <protection locked="0"/>
    </xf>
    <xf numFmtId="4" fontId="51" fillId="34" borderId="17" xfId="0" applyNumberFormat="1" applyFont="1" applyFill="1" applyBorder="1" applyAlignment="1" applyProtection="1">
      <alignment horizontal="right" vertical="center" wrapText="1"/>
      <protection locked="0"/>
    </xf>
    <xf numFmtId="164" fontId="5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1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51" fillId="34" borderId="10" xfId="0" applyNumberFormat="1" applyFont="1" applyFill="1" applyBorder="1" applyAlignment="1" applyProtection="1">
      <alignment horizontal="lef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6"/>
  <sheetViews>
    <sheetView tabSelected="1" view="pageBreakPreview" zoomScaleSheetLayoutView="100" zoomScalePageLayoutView="0" workbookViewId="0" topLeftCell="A180">
      <selection activeCell="C15" sqref="C15:D16"/>
    </sheetView>
  </sheetViews>
  <sheetFormatPr defaultColWidth="9.33203125" defaultRowHeight="12.75"/>
  <cols>
    <col min="1" max="2" width="14.83203125" style="0" customWidth="1"/>
    <col min="3" max="3" width="79.66015625" style="0" customWidth="1"/>
    <col min="4" max="4" width="28.83203125" style="0" customWidth="1"/>
  </cols>
  <sheetData>
    <row r="1" spans="1:4" ht="37.5" customHeight="1">
      <c r="A1" s="102" t="s">
        <v>139</v>
      </c>
      <c r="B1" s="102"/>
      <c r="C1" s="102"/>
      <c r="D1" s="102"/>
    </row>
    <row r="2" spans="3:4" ht="17.25" customHeight="1">
      <c r="C2" s="1"/>
      <c r="D2" s="23" t="s">
        <v>0</v>
      </c>
    </row>
    <row r="3" spans="1:4" ht="37.5" customHeight="1">
      <c r="A3" s="6" t="s">
        <v>1</v>
      </c>
      <c r="B3" s="6" t="s">
        <v>121</v>
      </c>
      <c r="C3" s="6" t="s">
        <v>2</v>
      </c>
      <c r="D3" s="6" t="s">
        <v>3</v>
      </c>
    </row>
    <row r="4" spans="1:4" ht="13.5" customHeight="1">
      <c r="A4" s="2" t="s">
        <v>4</v>
      </c>
      <c r="B4" s="2" t="s">
        <v>5</v>
      </c>
      <c r="C4" s="2" t="s">
        <v>74</v>
      </c>
      <c r="D4" s="2" t="s">
        <v>119</v>
      </c>
    </row>
    <row r="5" spans="1:4" ht="24" customHeight="1">
      <c r="A5" s="103" t="s">
        <v>73</v>
      </c>
      <c r="B5" s="103"/>
      <c r="C5" s="103"/>
      <c r="D5" s="103"/>
    </row>
    <row r="6" spans="1:4" ht="28.5" customHeight="1">
      <c r="A6" s="11" t="s">
        <v>6</v>
      </c>
      <c r="B6" s="11"/>
      <c r="C6" s="12" t="s">
        <v>7</v>
      </c>
      <c r="D6" s="15">
        <f>SUM(D7)</f>
        <v>30000</v>
      </c>
    </row>
    <row r="7" spans="1:4" ht="28.5" customHeight="1">
      <c r="A7" s="29"/>
      <c r="B7" s="37" t="s">
        <v>122</v>
      </c>
      <c r="C7" s="13" t="s">
        <v>9</v>
      </c>
      <c r="D7" s="14">
        <f>SUM(D8)</f>
        <v>30000</v>
      </c>
    </row>
    <row r="8" spans="1:4" ht="36.75" customHeight="1">
      <c r="A8" s="24"/>
      <c r="B8" s="24"/>
      <c r="C8" s="3" t="s">
        <v>114</v>
      </c>
      <c r="D8" s="8">
        <v>30000</v>
      </c>
    </row>
    <row r="9" spans="1:4" ht="27.75" customHeight="1">
      <c r="A9" s="11" t="s">
        <v>11</v>
      </c>
      <c r="B9" s="11"/>
      <c r="C9" s="12" t="s">
        <v>12</v>
      </c>
      <c r="D9" s="15">
        <f>SUM(D10)</f>
        <v>122580</v>
      </c>
    </row>
    <row r="10" spans="1:4" ht="27.75" customHeight="1">
      <c r="A10" s="74"/>
      <c r="B10" s="37" t="s">
        <v>123</v>
      </c>
      <c r="C10" s="13" t="s">
        <v>13</v>
      </c>
      <c r="D10" s="14">
        <f>SUM(D11)</f>
        <v>122580</v>
      </c>
    </row>
    <row r="11" spans="1:4" ht="48" customHeight="1">
      <c r="A11" s="76"/>
      <c r="B11" s="25"/>
      <c r="C11" s="3" t="s">
        <v>116</v>
      </c>
      <c r="D11" s="8">
        <v>122580</v>
      </c>
    </row>
    <row r="12" spans="1:4" ht="26.25" customHeight="1">
      <c r="A12" s="11" t="s">
        <v>143</v>
      </c>
      <c r="B12" s="11"/>
      <c r="C12" s="12" t="s">
        <v>144</v>
      </c>
      <c r="D12" s="15">
        <f>SUM(D13)</f>
        <v>482627</v>
      </c>
    </row>
    <row r="13" spans="1:4" ht="26.25" customHeight="1">
      <c r="A13" s="74"/>
      <c r="B13" s="37" t="s">
        <v>140</v>
      </c>
      <c r="C13" s="13" t="s">
        <v>141</v>
      </c>
      <c r="D13" s="14">
        <f>SUM(D15:D16)</f>
        <v>482627</v>
      </c>
    </row>
    <row r="14" spans="1:4" ht="32.25" customHeight="1">
      <c r="A14" s="104"/>
      <c r="B14" s="50"/>
      <c r="C14" s="17" t="s">
        <v>8</v>
      </c>
      <c r="D14" s="36">
        <f>SUM(D15:D16)</f>
        <v>482627</v>
      </c>
    </row>
    <row r="15" spans="1:4" ht="48" customHeight="1">
      <c r="A15" s="24"/>
      <c r="B15" s="25"/>
      <c r="C15" s="110" t="s">
        <v>145</v>
      </c>
      <c r="D15" s="111">
        <v>466820</v>
      </c>
    </row>
    <row r="16" spans="1:4" ht="49.5" customHeight="1">
      <c r="A16" s="24"/>
      <c r="B16" s="25"/>
      <c r="C16" s="112" t="s">
        <v>142</v>
      </c>
      <c r="D16" s="111">
        <v>15807</v>
      </c>
    </row>
    <row r="17" spans="1:4" ht="32.25" customHeight="1">
      <c r="A17" s="11" t="s">
        <v>14</v>
      </c>
      <c r="B17" s="11"/>
      <c r="C17" s="12" t="s">
        <v>15</v>
      </c>
      <c r="D17" s="15">
        <f>SUM(D18)</f>
        <v>990000</v>
      </c>
    </row>
    <row r="18" spans="1:4" ht="24.75" customHeight="1">
      <c r="A18" s="74"/>
      <c r="B18" s="37" t="s">
        <v>124</v>
      </c>
      <c r="C18" s="13" t="s">
        <v>16</v>
      </c>
      <c r="D18" s="14">
        <f>SUM(D19:D21)</f>
        <v>990000</v>
      </c>
    </row>
    <row r="19" spans="1:4" ht="45" customHeight="1">
      <c r="A19" s="75"/>
      <c r="B19" s="24"/>
      <c r="C19" s="3" t="s">
        <v>17</v>
      </c>
      <c r="D19" s="8">
        <v>200000</v>
      </c>
    </row>
    <row r="20" spans="1:4" ht="48" customHeight="1">
      <c r="A20" s="75"/>
      <c r="B20" s="24"/>
      <c r="C20" s="3" t="s">
        <v>100</v>
      </c>
      <c r="D20" s="8">
        <v>200000</v>
      </c>
    </row>
    <row r="21" spans="1:4" ht="36" customHeight="1">
      <c r="A21" s="76"/>
      <c r="B21" s="25"/>
      <c r="C21" s="3" t="s">
        <v>79</v>
      </c>
      <c r="D21" s="8">
        <v>590000</v>
      </c>
    </row>
    <row r="22" spans="1:4" ht="33.75" customHeight="1">
      <c r="A22" s="11" t="s">
        <v>18</v>
      </c>
      <c r="B22" s="11"/>
      <c r="C22" s="12" t="s">
        <v>19</v>
      </c>
      <c r="D22" s="15">
        <f>SUM(D23+D25+D33)</f>
        <v>2957161</v>
      </c>
    </row>
    <row r="23" spans="1:4" ht="33.75" customHeight="1">
      <c r="A23" s="74"/>
      <c r="B23" s="37" t="s">
        <v>125</v>
      </c>
      <c r="C23" s="13" t="s">
        <v>20</v>
      </c>
      <c r="D23" s="14">
        <f>SUM(D24)</f>
        <v>65000</v>
      </c>
    </row>
    <row r="24" spans="1:4" ht="48" customHeight="1">
      <c r="A24" s="75"/>
      <c r="B24" s="24"/>
      <c r="C24" s="3" t="s">
        <v>101</v>
      </c>
      <c r="D24" s="8">
        <v>65000</v>
      </c>
    </row>
    <row r="25" spans="1:4" ht="30" customHeight="1">
      <c r="A25" s="75"/>
      <c r="B25" s="38">
        <v>71014</v>
      </c>
      <c r="C25" s="13" t="s">
        <v>21</v>
      </c>
      <c r="D25" s="14">
        <f>SUM(D26:D28)</f>
        <v>2089161</v>
      </c>
    </row>
    <row r="26" spans="1:4" ht="30" customHeight="1">
      <c r="A26" s="75"/>
      <c r="B26" s="24"/>
      <c r="C26" s="3" t="s">
        <v>107</v>
      </c>
      <c r="D26" s="8">
        <v>884161</v>
      </c>
    </row>
    <row r="27" spans="1:4" ht="30" customHeight="1">
      <c r="A27" s="75"/>
      <c r="B27" s="24"/>
      <c r="C27" s="3" t="s">
        <v>180</v>
      </c>
      <c r="D27" s="8">
        <v>1125000</v>
      </c>
    </row>
    <row r="28" spans="1:4" ht="48" customHeight="1">
      <c r="A28" s="76"/>
      <c r="B28" s="25"/>
      <c r="C28" s="3" t="s">
        <v>102</v>
      </c>
      <c r="D28" s="8">
        <v>80000</v>
      </c>
    </row>
    <row r="29" spans="1:4" ht="14.25" customHeight="1">
      <c r="A29" s="105" t="s">
        <v>119</v>
      </c>
      <c r="B29" s="105"/>
      <c r="C29" s="106"/>
      <c r="D29" s="106"/>
    </row>
    <row r="30" spans="1:4" ht="44.25" customHeight="1">
      <c r="A30" s="6" t="s">
        <v>1</v>
      </c>
      <c r="B30" s="6" t="s">
        <v>121</v>
      </c>
      <c r="C30" s="6" t="s">
        <v>2</v>
      </c>
      <c r="D30" s="6" t="s">
        <v>3</v>
      </c>
    </row>
    <row r="31" spans="1:4" ht="21.75" customHeight="1">
      <c r="A31" s="2" t="s">
        <v>4</v>
      </c>
      <c r="B31" s="2" t="s">
        <v>5</v>
      </c>
      <c r="C31" s="2" t="s">
        <v>74</v>
      </c>
      <c r="D31" s="2" t="s">
        <v>119</v>
      </c>
    </row>
    <row r="32" spans="1:4" ht="21" customHeight="1">
      <c r="A32" s="103" t="s">
        <v>73</v>
      </c>
      <c r="B32" s="103"/>
      <c r="C32" s="103"/>
      <c r="D32" s="103"/>
    </row>
    <row r="33" spans="1:4" ht="27" customHeight="1">
      <c r="A33" s="74"/>
      <c r="B33" s="37" t="s">
        <v>126</v>
      </c>
      <c r="C33" s="13" t="s">
        <v>22</v>
      </c>
      <c r="D33" s="14">
        <f>SUM(D34:D36)</f>
        <v>803000</v>
      </c>
    </row>
    <row r="34" spans="1:4" ht="31.5" customHeight="1">
      <c r="A34" s="75"/>
      <c r="B34" s="24"/>
      <c r="C34" s="3" t="s">
        <v>81</v>
      </c>
      <c r="D34" s="8">
        <v>2500</v>
      </c>
    </row>
    <row r="35" spans="1:4" ht="45" customHeight="1">
      <c r="A35" s="75"/>
      <c r="B35" s="24"/>
      <c r="C35" s="10" t="s">
        <v>115</v>
      </c>
      <c r="D35" s="8">
        <v>800400</v>
      </c>
    </row>
    <row r="36" spans="1:4" ht="38.25" customHeight="1">
      <c r="A36" s="76"/>
      <c r="B36" s="25"/>
      <c r="C36" s="3" t="s">
        <v>10</v>
      </c>
      <c r="D36" s="8">
        <v>100</v>
      </c>
    </row>
    <row r="37" spans="1:4" ht="33" customHeight="1">
      <c r="A37" s="11" t="s">
        <v>23</v>
      </c>
      <c r="B37" s="11"/>
      <c r="C37" s="12" t="s">
        <v>24</v>
      </c>
      <c r="D37" s="15">
        <f>SUM(D38+D41+D45)</f>
        <v>608461</v>
      </c>
    </row>
    <row r="38" spans="1:4" ht="30.75" customHeight="1">
      <c r="A38" s="104"/>
      <c r="B38" s="37" t="s">
        <v>127</v>
      </c>
      <c r="C38" s="13" t="s">
        <v>25</v>
      </c>
      <c r="D38" s="14">
        <f>SUM(D39:D40)</f>
        <v>436961</v>
      </c>
    </row>
    <row r="39" spans="1:4" ht="39" customHeight="1">
      <c r="A39" s="75"/>
      <c r="B39" s="24"/>
      <c r="C39" s="3" t="s">
        <v>80</v>
      </c>
      <c r="D39" s="8">
        <v>418961</v>
      </c>
    </row>
    <row r="40" spans="1:4" ht="45" customHeight="1">
      <c r="A40" s="75"/>
      <c r="B40" s="24"/>
      <c r="C40" s="3" t="s">
        <v>82</v>
      </c>
      <c r="D40" s="8">
        <v>18000</v>
      </c>
    </row>
    <row r="41" spans="1:4" ht="33.75" customHeight="1">
      <c r="A41" s="75"/>
      <c r="B41" s="38">
        <v>75020</v>
      </c>
      <c r="C41" s="13" t="s">
        <v>26</v>
      </c>
      <c r="D41" s="14">
        <f>SUM(D42:D44)</f>
        <v>124500</v>
      </c>
    </row>
    <row r="42" spans="1:4" ht="23.25" customHeight="1">
      <c r="A42" s="75"/>
      <c r="B42" s="24"/>
      <c r="C42" s="3" t="s">
        <v>108</v>
      </c>
      <c r="D42" s="8">
        <v>2500</v>
      </c>
    </row>
    <row r="43" spans="1:4" ht="23.25" customHeight="1">
      <c r="A43" s="75"/>
      <c r="B43" s="24"/>
      <c r="C43" s="3" t="s">
        <v>83</v>
      </c>
      <c r="D43" s="8">
        <v>82000</v>
      </c>
    </row>
    <row r="44" spans="1:4" ht="26.25" customHeight="1">
      <c r="A44" s="75"/>
      <c r="B44" s="24"/>
      <c r="C44" s="10" t="s">
        <v>84</v>
      </c>
      <c r="D44" s="8">
        <v>40000</v>
      </c>
    </row>
    <row r="45" spans="1:4" ht="28.5" customHeight="1">
      <c r="A45" s="75"/>
      <c r="B45" s="38">
        <v>75045</v>
      </c>
      <c r="C45" s="13" t="s">
        <v>27</v>
      </c>
      <c r="D45" s="14">
        <f>SUM(D46)</f>
        <v>47000</v>
      </c>
    </row>
    <row r="46" spans="1:4" ht="34.5" customHeight="1">
      <c r="A46" s="75"/>
      <c r="B46" s="24"/>
      <c r="C46" s="3" t="s">
        <v>117</v>
      </c>
      <c r="D46" s="8">
        <v>47000</v>
      </c>
    </row>
    <row r="47" spans="1:4" ht="34.5" customHeight="1">
      <c r="A47" s="11" t="s">
        <v>146</v>
      </c>
      <c r="B47" s="11"/>
      <c r="C47" s="12" t="s">
        <v>147</v>
      </c>
      <c r="D47" s="15">
        <f>SUM(D48)</f>
        <v>10000</v>
      </c>
    </row>
    <row r="48" spans="1:4" ht="25.5" customHeight="1">
      <c r="A48" s="24"/>
      <c r="B48" s="37" t="s">
        <v>148</v>
      </c>
      <c r="C48" s="13" t="s">
        <v>149</v>
      </c>
      <c r="D48" s="14">
        <f>SUM(D49)</f>
        <v>10000</v>
      </c>
    </row>
    <row r="49" spans="1:4" ht="39" customHeight="1">
      <c r="A49" s="25"/>
      <c r="B49" s="25"/>
      <c r="C49" s="10" t="s">
        <v>183</v>
      </c>
      <c r="D49" s="8">
        <v>10000</v>
      </c>
    </row>
    <row r="50" spans="1:4" ht="39" customHeight="1">
      <c r="A50" s="11" t="s">
        <v>28</v>
      </c>
      <c r="B50" s="11"/>
      <c r="C50" s="12" t="s">
        <v>29</v>
      </c>
      <c r="D50" s="15">
        <f>SUM(D51+D55)</f>
        <v>6023432</v>
      </c>
    </row>
    <row r="51" spans="1:4" ht="38.25" customHeight="1">
      <c r="A51" s="74"/>
      <c r="B51" s="37" t="s">
        <v>128</v>
      </c>
      <c r="C51" s="13" t="s">
        <v>30</v>
      </c>
      <c r="D51" s="14">
        <f>SUM(D52:D54)</f>
        <v>6022132</v>
      </c>
    </row>
    <row r="52" spans="1:4" ht="28.5" customHeight="1">
      <c r="A52" s="75"/>
      <c r="B52" s="24"/>
      <c r="C52" s="3" t="s">
        <v>118</v>
      </c>
      <c r="D52" s="8">
        <v>9500</v>
      </c>
    </row>
    <row r="53" spans="1:4" ht="48" customHeight="1">
      <c r="A53" s="75"/>
      <c r="B53" s="24"/>
      <c r="C53" s="3" t="s">
        <v>103</v>
      </c>
      <c r="D53" s="8">
        <v>6012582</v>
      </c>
    </row>
    <row r="54" spans="1:4" ht="38.25" customHeight="1">
      <c r="A54" s="75"/>
      <c r="B54" s="24"/>
      <c r="C54" s="3" t="s">
        <v>10</v>
      </c>
      <c r="D54" s="8">
        <v>50</v>
      </c>
    </row>
    <row r="55" spans="1:4" ht="34.5" customHeight="1">
      <c r="A55" s="75"/>
      <c r="B55" s="38">
        <v>75414</v>
      </c>
      <c r="C55" s="13" t="s">
        <v>31</v>
      </c>
      <c r="D55" s="14">
        <f>SUM(D56)</f>
        <v>1300</v>
      </c>
    </row>
    <row r="56" spans="1:4" ht="57.75" customHeight="1">
      <c r="A56" s="76"/>
      <c r="B56" s="25"/>
      <c r="C56" s="3" t="s">
        <v>85</v>
      </c>
      <c r="D56" s="8">
        <v>1300</v>
      </c>
    </row>
    <row r="57" spans="1:4" ht="24.75" customHeight="1">
      <c r="A57" s="88" t="s">
        <v>203</v>
      </c>
      <c r="B57" s="88"/>
      <c r="C57" s="88"/>
      <c r="D57" s="88"/>
    </row>
    <row r="58" spans="1:4" ht="35.25" customHeight="1">
      <c r="A58" s="6" t="s">
        <v>1</v>
      </c>
      <c r="B58" s="6" t="s">
        <v>121</v>
      </c>
      <c r="C58" s="6" t="s">
        <v>2</v>
      </c>
      <c r="D58" s="6" t="s">
        <v>3</v>
      </c>
    </row>
    <row r="59" spans="1:4" ht="13.5" customHeight="1">
      <c r="A59" s="2" t="s">
        <v>4</v>
      </c>
      <c r="B59" s="2" t="s">
        <v>5</v>
      </c>
      <c r="C59" s="2" t="s">
        <v>74</v>
      </c>
      <c r="D59" s="2" t="s">
        <v>119</v>
      </c>
    </row>
    <row r="60" spans="1:4" ht="16.5" customHeight="1">
      <c r="A60" s="91" t="s">
        <v>73</v>
      </c>
      <c r="B60" s="92"/>
      <c r="C60" s="92"/>
      <c r="D60" s="93"/>
    </row>
    <row r="61" spans="1:4" ht="50.25" customHeight="1">
      <c r="A61" s="11" t="s">
        <v>32</v>
      </c>
      <c r="B61" s="11"/>
      <c r="C61" s="12" t="s">
        <v>33</v>
      </c>
      <c r="D61" s="15">
        <f>SUM(D62+D67)</f>
        <v>60557159</v>
      </c>
    </row>
    <row r="62" spans="1:4" ht="29.25" customHeight="1">
      <c r="A62" s="78"/>
      <c r="B62" s="37" t="s">
        <v>129</v>
      </c>
      <c r="C62" s="13" t="s">
        <v>34</v>
      </c>
      <c r="D62" s="14">
        <f>SUM(D63:D66)</f>
        <v>6135000</v>
      </c>
    </row>
    <row r="63" spans="1:4" ht="15.75" customHeight="1">
      <c r="A63" s="79"/>
      <c r="B63" s="27"/>
      <c r="C63" s="3" t="s">
        <v>35</v>
      </c>
      <c r="D63" s="8">
        <v>5450000</v>
      </c>
    </row>
    <row r="64" spans="1:4" ht="15.75" customHeight="1">
      <c r="A64" s="79"/>
      <c r="B64" s="27"/>
      <c r="C64" s="3" t="s">
        <v>109</v>
      </c>
      <c r="D64" s="8">
        <v>545000</v>
      </c>
    </row>
    <row r="65" spans="1:4" ht="15.75" customHeight="1">
      <c r="A65" s="79"/>
      <c r="B65" s="27"/>
      <c r="C65" s="3" t="s">
        <v>36</v>
      </c>
      <c r="D65" s="8">
        <v>130000</v>
      </c>
    </row>
    <row r="66" spans="1:4" ht="15.75" customHeight="1">
      <c r="A66" s="79"/>
      <c r="B66" s="27"/>
      <c r="C66" s="10" t="s">
        <v>181</v>
      </c>
      <c r="D66" s="8">
        <v>10000</v>
      </c>
    </row>
    <row r="67" spans="1:4" ht="28.5" customHeight="1">
      <c r="A67" s="79"/>
      <c r="B67" s="37" t="s">
        <v>130</v>
      </c>
      <c r="C67" s="13" t="s">
        <v>37</v>
      </c>
      <c r="D67" s="14">
        <f>SUM(D68:D69)</f>
        <v>54422159</v>
      </c>
    </row>
    <row r="68" spans="1:4" ht="16.5" customHeight="1">
      <c r="A68" s="79"/>
      <c r="B68" s="27"/>
      <c r="C68" s="3" t="s">
        <v>184</v>
      </c>
      <c r="D68" s="8">
        <v>53222159</v>
      </c>
    </row>
    <row r="69" spans="1:4" ht="16.5" customHeight="1">
      <c r="A69" s="107"/>
      <c r="B69" s="28"/>
      <c r="C69" s="3" t="s">
        <v>185</v>
      </c>
      <c r="D69" s="8">
        <v>1200000</v>
      </c>
    </row>
    <row r="70" spans="1:4" ht="21" customHeight="1">
      <c r="A70" s="11" t="s">
        <v>38</v>
      </c>
      <c r="B70" s="11"/>
      <c r="C70" s="12" t="s">
        <v>39</v>
      </c>
      <c r="D70" s="15">
        <f>SUM(D71+D73+D75+D77)</f>
        <v>48868497</v>
      </c>
    </row>
    <row r="71" spans="1:4" ht="27" customHeight="1">
      <c r="A71" s="74"/>
      <c r="B71" s="37" t="s">
        <v>131</v>
      </c>
      <c r="C71" s="13" t="s">
        <v>40</v>
      </c>
      <c r="D71" s="14">
        <f>SUM(D72)</f>
        <v>46529390</v>
      </c>
    </row>
    <row r="72" spans="1:4" ht="17.25" customHeight="1">
      <c r="A72" s="75"/>
      <c r="B72" s="24"/>
      <c r="C72" s="3" t="s">
        <v>41</v>
      </c>
      <c r="D72" s="8">
        <v>46529390</v>
      </c>
    </row>
    <row r="73" spans="1:4" ht="22.5" customHeight="1">
      <c r="A73" s="75"/>
      <c r="B73" s="37" t="s">
        <v>150</v>
      </c>
      <c r="C73" s="13" t="s">
        <v>151</v>
      </c>
      <c r="D73" s="14">
        <f>SUM(D74)</f>
        <v>348860</v>
      </c>
    </row>
    <row r="74" spans="1:4" ht="18" customHeight="1">
      <c r="A74" s="75"/>
      <c r="B74" s="24"/>
      <c r="C74" s="3" t="s">
        <v>41</v>
      </c>
      <c r="D74" s="8">
        <v>348860</v>
      </c>
    </row>
    <row r="75" spans="1:4" ht="24" customHeight="1">
      <c r="A75" s="75"/>
      <c r="B75" s="38">
        <v>75814</v>
      </c>
      <c r="C75" s="13" t="s">
        <v>42</v>
      </c>
      <c r="D75" s="14">
        <f>SUM(D76)</f>
        <v>288000</v>
      </c>
    </row>
    <row r="76" spans="1:4" ht="21" customHeight="1">
      <c r="A76" s="75"/>
      <c r="B76" s="24"/>
      <c r="C76" s="3" t="s">
        <v>86</v>
      </c>
      <c r="D76" s="8">
        <v>288000</v>
      </c>
    </row>
    <row r="77" spans="1:4" ht="24.75" customHeight="1">
      <c r="A77" s="75"/>
      <c r="B77" s="38">
        <v>75832</v>
      </c>
      <c r="C77" s="13" t="s">
        <v>43</v>
      </c>
      <c r="D77" s="14">
        <f>SUM(D78)</f>
        <v>1702247</v>
      </c>
    </row>
    <row r="78" spans="1:4" ht="21" customHeight="1">
      <c r="A78" s="76"/>
      <c r="B78" s="25"/>
      <c r="C78" s="3" t="s">
        <v>41</v>
      </c>
      <c r="D78" s="8">
        <v>1702247</v>
      </c>
    </row>
    <row r="79" spans="1:4" ht="21" customHeight="1">
      <c r="A79" s="11" t="s">
        <v>44</v>
      </c>
      <c r="B79" s="11"/>
      <c r="C79" s="12" t="s">
        <v>45</v>
      </c>
      <c r="D79" s="15">
        <f>SUM(D81+D84+D93)</f>
        <v>1191888</v>
      </c>
    </row>
    <row r="80" spans="1:4" ht="31.5" customHeight="1">
      <c r="A80" s="39"/>
      <c r="B80" s="24"/>
      <c r="C80" s="17" t="s">
        <v>8</v>
      </c>
      <c r="D80" s="36">
        <f>SUM(D85+D94)</f>
        <v>1050675</v>
      </c>
    </row>
    <row r="81" spans="1:4" ht="22.5" customHeight="1">
      <c r="A81" s="24"/>
      <c r="B81" s="38">
        <v>80102</v>
      </c>
      <c r="C81" s="13" t="s">
        <v>46</v>
      </c>
      <c r="D81" s="14">
        <f>SUM(D82:D83)</f>
        <v>13740</v>
      </c>
    </row>
    <row r="82" spans="1:4" ht="16.5" customHeight="1">
      <c r="A82" s="24"/>
      <c r="B82" s="24"/>
      <c r="C82" s="3" t="s">
        <v>87</v>
      </c>
      <c r="D82" s="8">
        <v>12200</v>
      </c>
    </row>
    <row r="83" spans="1:4" ht="16.5" customHeight="1">
      <c r="A83" s="24"/>
      <c r="B83" s="24"/>
      <c r="C83" s="3" t="s">
        <v>88</v>
      </c>
      <c r="D83" s="8">
        <v>1540</v>
      </c>
    </row>
    <row r="84" spans="1:4" ht="26.25" customHeight="1">
      <c r="A84" s="24"/>
      <c r="B84" s="38">
        <v>80120</v>
      </c>
      <c r="C84" s="13" t="s">
        <v>47</v>
      </c>
      <c r="D84" s="14">
        <f>SUM(D86+D87+D88+D89+D90+D91+D92)</f>
        <v>191095</v>
      </c>
    </row>
    <row r="85" spans="1:4" ht="22.5" customHeight="1">
      <c r="A85" s="24"/>
      <c r="B85" s="67"/>
      <c r="C85" s="68" t="s">
        <v>8</v>
      </c>
      <c r="D85" s="36">
        <f>SUM(D89+D90+D91+D92)</f>
        <v>181907</v>
      </c>
    </row>
    <row r="86" spans="1:4" ht="36.75" customHeight="1">
      <c r="A86" s="24"/>
      <c r="B86" s="24"/>
      <c r="C86" s="3" t="s">
        <v>17</v>
      </c>
      <c r="D86" s="8">
        <v>5148</v>
      </c>
    </row>
    <row r="87" spans="1:4" ht="16.5" customHeight="1">
      <c r="A87" s="24"/>
      <c r="B87" s="24"/>
      <c r="C87" s="3" t="s">
        <v>104</v>
      </c>
      <c r="D87" s="8">
        <v>3500</v>
      </c>
    </row>
    <row r="88" spans="1:4" ht="18.75" customHeight="1">
      <c r="A88" s="24"/>
      <c r="B88" s="24"/>
      <c r="C88" s="10" t="s">
        <v>152</v>
      </c>
      <c r="D88" s="8">
        <v>540</v>
      </c>
    </row>
    <row r="89" spans="1:4" ht="46.5" customHeight="1">
      <c r="A89" s="24"/>
      <c r="B89" s="24"/>
      <c r="C89" s="40" t="s">
        <v>153</v>
      </c>
      <c r="D89" s="8">
        <v>162006</v>
      </c>
    </row>
    <row r="90" spans="1:4" ht="49.5" customHeight="1">
      <c r="A90" s="24"/>
      <c r="B90" s="24"/>
      <c r="C90" s="40" t="s">
        <v>154</v>
      </c>
      <c r="D90" s="8">
        <v>10091</v>
      </c>
    </row>
    <row r="91" spans="1:4" ht="49.5" customHeight="1">
      <c r="A91" s="24"/>
      <c r="B91" s="24"/>
      <c r="C91" s="44" t="s">
        <v>155</v>
      </c>
      <c r="D91" s="8">
        <v>8338</v>
      </c>
    </row>
    <row r="92" spans="1:4" ht="49.5" customHeight="1">
      <c r="A92" s="24"/>
      <c r="B92" s="24"/>
      <c r="C92" s="41" t="s">
        <v>156</v>
      </c>
      <c r="D92" s="8">
        <v>1472</v>
      </c>
    </row>
    <row r="93" spans="1:4" ht="26.25" customHeight="1">
      <c r="A93" s="24"/>
      <c r="B93" s="38">
        <v>80130</v>
      </c>
      <c r="C93" s="13" t="s">
        <v>48</v>
      </c>
      <c r="D93" s="14">
        <f>SUM(D95+D96+D101+D102+D103+D104+D105+D106+D107+D108)</f>
        <v>987053</v>
      </c>
    </row>
    <row r="94" spans="1:4" ht="33.75" customHeight="1">
      <c r="A94" s="24"/>
      <c r="B94" s="24"/>
      <c r="C94" s="17" t="s">
        <v>8</v>
      </c>
      <c r="D94" s="36">
        <v>868768</v>
      </c>
    </row>
    <row r="95" spans="1:4" ht="15" customHeight="1">
      <c r="A95" s="24"/>
      <c r="B95" s="24"/>
      <c r="C95" s="10" t="s">
        <v>157</v>
      </c>
      <c r="D95" s="8">
        <v>680</v>
      </c>
    </row>
    <row r="96" spans="1:7" ht="41.25" customHeight="1">
      <c r="A96" s="25"/>
      <c r="B96" s="25"/>
      <c r="C96" s="3" t="s">
        <v>182</v>
      </c>
      <c r="D96" s="8">
        <v>79933</v>
      </c>
      <c r="G96" s="42"/>
    </row>
    <row r="97" spans="1:4" ht="12" customHeight="1">
      <c r="A97" s="88" t="s">
        <v>206</v>
      </c>
      <c r="B97" s="88"/>
      <c r="C97" s="88"/>
      <c r="D97" s="88"/>
    </row>
    <row r="98" spans="1:7" ht="37.5" customHeight="1">
      <c r="A98" s="6" t="s">
        <v>1</v>
      </c>
      <c r="B98" s="6" t="s">
        <v>121</v>
      </c>
      <c r="C98" s="6" t="s">
        <v>2</v>
      </c>
      <c r="D98" s="6" t="s">
        <v>3</v>
      </c>
      <c r="G98" s="42"/>
    </row>
    <row r="99" spans="1:4" ht="13.5" customHeight="1">
      <c r="A99" s="2" t="s">
        <v>4</v>
      </c>
      <c r="B99" s="2" t="s">
        <v>5</v>
      </c>
      <c r="C99" s="2" t="s">
        <v>74</v>
      </c>
      <c r="D99" s="2" t="s">
        <v>119</v>
      </c>
    </row>
    <row r="100" spans="1:4" ht="16.5" customHeight="1">
      <c r="A100" s="91" t="s">
        <v>73</v>
      </c>
      <c r="B100" s="92"/>
      <c r="C100" s="92"/>
      <c r="D100" s="93"/>
    </row>
    <row r="101" spans="1:4" ht="25.5" customHeight="1">
      <c r="A101" s="78"/>
      <c r="B101" s="26"/>
      <c r="C101" s="3" t="s">
        <v>89</v>
      </c>
      <c r="D101" s="8">
        <v>33540</v>
      </c>
    </row>
    <row r="102" spans="1:4" ht="38.25" customHeight="1">
      <c r="A102" s="79"/>
      <c r="B102" s="27"/>
      <c r="C102" s="10" t="s">
        <v>158</v>
      </c>
      <c r="D102" s="8">
        <v>1200</v>
      </c>
    </row>
    <row r="103" spans="1:4" ht="31.5" customHeight="1">
      <c r="A103" s="79"/>
      <c r="B103" s="27"/>
      <c r="C103" s="10" t="s">
        <v>159</v>
      </c>
      <c r="D103" s="8">
        <v>300</v>
      </c>
    </row>
    <row r="104" spans="1:4" ht="21" customHeight="1">
      <c r="A104" s="79"/>
      <c r="B104" s="27"/>
      <c r="C104" s="3" t="s">
        <v>88</v>
      </c>
      <c r="D104" s="8">
        <v>4132</v>
      </c>
    </row>
    <row r="105" spans="1:4" ht="47.25" customHeight="1">
      <c r="A105" s="27"/>
      <c r="B105" s="27"/>
      <c r="C105" s="40" t="s">
        <v>186</v>
      </c>
      <c r="D105" s="8">
        <v>312052</v>
      </c>
    </row>
    <row r="106" spans="1:4" ht="47.25" customHeight="1">
      <c r="A106" s="27"/>
      <c r="B106" s="27"/>
      <c r="C106" s="40" t="s">
        <v>187</v>
      </c>
      <c r="D106" s="8">
        <v>41740</v>
      </c>
    </row>
    <row r="107" spans="1:4" ht="50.25" customHeight="1">
      <c r="A107" s="27"/>
      <c r="B107" s="27"/>
      <c r="C107" s="40" t="s">
        <v>188</v>
      </c>
      <c r="D107" s="8">
        <v>313273</v>
      </c>
    </row>
    <row r="108" spans="1:4" ht="39" customHeight="1">
      <c r="A108" s="27"/>
      <c r="B108" s="27"/>
      <c r="C108" s="10" t="s">
        <v>160</v>
      </c>
      <c r="D108" s="8">
        <v>200203</v>
      </c>
    </row>
    <row r="109" spans="1:4" ht="29.25" customHeight="1">
      <c r="A109" s="11" t="s">
        <v>49</v>
      </c>
      <c r="B109" s="11"/>
      <c r="C109" s="12" t="s">
        <v>50</v>
      </c>
      <c r="D109" s="15">
        <f>SUM(D110)</f>
        <v>7611000</v>
      </c>
    </row>
    <row r="110" spans="1:4" ht="41.25" customHeight="1">
      <c r="A110" s="74"/>
      <c r="B110" s="37" t="s">
        <v>132</v>
      </c>
      <c r="C110" s="13" t="s">
        <v>138</v>
      </c>
      <c r="D110" s="14">
        <f>SUM(D111)</f>
        <v>7611000</v>
      </c>
    </row>
    <row r="111" spans="1:4" ht="40.5" customHeight="1">
      <c r="A111" s="76"/>
      <c r="B111" s="25"/>
      <c r="C111" s="10" t="s">
        <v>90</v>
      </c>
      <c r="D111" s="8">
        <v>7611000</v>
      </c>
    </row>
    <row r="112" spans="1:4" ht="27" customHeight="1">
      <c r="A112" s="11" t="s">
        <v>51</v>
      </c>
      <c r="B112" s="11"/>
      <c r="C112" s="12" t="s">
        <v>52</v>
      </c>
      <c r="D112" s="15">
        <f>SUM(D113+D119+D125+D134+D139+D141+D143+D137)</f>
        <v>8962743</v>
      </c>
    </row>
    <row r="113" spans="1:4" ht="25.5" customHeight="1">
      <c r="A113" s="74"/>
      <c r="B113" s="37" t="s">
        <v>133</v>
      </c>
      <c r="C113" s="13" t="s">
        <v>53</v>
      </c>
      <c r="D113" s="14">
        <f>SUM(D114:D118)</f>
        <v>589926</v>
      </c>
    </row>
    <row r="114" spans="1:4" ht="42.75" customHeight="1">
      <c r="A114" s="75"/>
      <c r="B114" s="24"/>
      <c r="C114" s="3" t="s">
        <v>17</v>
      </c>
      <c r="D114" s="8">
        <v>5450</v>
      </c>
    </row>
    <row r="115" spans="1:4" ht="19.5" customHeight="1">
      <c r="A115" s="75"/>
      <c r="B115" s="24"/>
      <c r="C115" s="3" t="s">
        <v>91</v>
      </c>
      <c r="D115" s="8">
        <v>4500</v>
      </c>
    </row>
    <row r="116" spans="1:4" ht="21" customHeight="1">
      <c r="A116" s="75"/>
      <c r="B116" s="24"/>
      <c r="C116" s="3" t="s">
        <v>88</v>
      </c>
      <c r="D116" s="8">
        <v>1950</v>
      </c>
    </row>
    <row r="117" spans="1:4" ht="37.5" customHeight="1">
      <c r="A117" s="75"/>
      <c r="B117" s="24"/>
      <c r="C117" s="10" t="s">
        <v>189</v>
      </c>
      <c r="D117" s="8">
        <v>11601</v>
      </c>
    </row>
    <row r="118" spans="1:4" ht="41.25" customHeight="1">
      <c r="A118" s="75"/>
      <c r="B118" s="24"/>
      <c r="C118" s="10" t="s">
        <v>190</v>
      </c>
      <c r="D118" s="8">
        <v>566425</v>
      </c>
    </row>
    <row r="119" spans="1:4" ht="24" customHeight="1">
      <c r="A119" s="75"/>
      <c r="B119" s="38">
        <v>85202</v>
      </c>
      <c r="C119" s="13" t="s">
        <v>54</v>
      </c>
      <c r="D119" s="14">
        <f>SUM(D120:D124)</f>
        <v>6248475</v>
      </c>
    </row>
    <row r="120" spans="1:4" ht="54" customHeight="1">
      <c r="A120" s="75"/>
      <c r="B120" s="24"/>
      <c r="C120" s="3" t="s">
        <v>17</v>
      </c>
      <c r="D120" s="8">
        <v>7200</v>
      </c>
    </row>
    <row r="121" spans="1:4" ht="23.25" customHeight="1">
      <c r="A121" s="75"/>
      <c r="B121" s="24"/>
      <c r="C121" s="10" t="s">
        <v>92</v>
      </c>
      <c r="D121" s="16">
        <v>5055075</v>
      </c>
    </row>
    <row r="122" spans="1:4" ht="23.25" customHeight="1">
      <c r="A122" s="75"/>
      <c r="B122" s="24"/>
      <c r="C122" s="3" t="s">
        <v>93</v>
      </c>
      <c r="D122" s="8">
        <v>9700</v>
      </c>
    </row>
    <row r="123" spans="1:4" ht="25.5" customHeight="1">
      <c r="A123" s="75"/>
      <c r="B123" s="24"/>
      <c r="C123" s="10" t="s">
        <v>84</v>
      </c>
      <c r="D123" s="8">
        <v>500</v>
      </c>
    </row>
    <row r="124" spans="1:4" ht="33" customHeight="1">
      <c r="A124" s="75"/>
      <c r="B124" s="24"/>
      <c r="C124" s="3" t="s">
        <v>94</v>
      </c>
      <c r="D124" s="8">
        <v>1176000</v>
      </c>
    </row>
    <row r="125" spans="1:4" ht="26.25" customHeight="1">
      <c r="A125" s="75"/>
      <c r="B125" s="38">
        <v>85203</v>
      </c>
      <c r="C125" s="13" t="s">
        <v>55</v>
      </c>
      <c r="D125" s="14">
        <f>SUM(D126:D129)</f>
        <v>1340372</v>
      </c>
    </row>
    <row r="126" spans="1:4" ht="30" customHeight="1">
      <c r="A126" s="75"/>
      <c r="B126" s="24"/>
      <c r="C126" s="3" t="s">
        <v>95</v>
      </c>
      <c r="D126" s="8">
        <v>1150</v>
      </c>
    </row>
    <row r="127" spans="1:4" ht="18.75" customHeight="1">
      <c r="A127" s="75"/>
      <c r="B127" s="24"/>
      <c r="C127" s="10" t="s">
        <v>152</v>
      </c>
      <c r="D127" s="8">
        <v>40</v>
      </c>
    </row>
    <row r="128" spans="1:4" ht="44.25" customHeight="1">
      <c r="A128" s="75"/>
      <c r="B128" s="24"/>
      <c r="C128" s="3" t="s">
        <v>105</v>
      </c>
      <c r="D128" s="8">
        <v>1337832</v>
      </c>
    </row>
    <row r="129" spans="1:4" ht="35.25" customHeight="1">
      <c r="A129" s="76"/>
      <c r="B129" s="25"/>
      <c r="C129" s="3" t="s">
        <v>10</v>
      </c>
      <c r="D129" s="8">
        <v>1350</v>
      </c>
    </row>
    <row r="130" spans="1:4" ht="14.25" customHeight="1">
      <c r="A130" s="77">
        <v>7</v>
      </c>
      <c r="B130" s="77"/>
      <c r="C130" s="77"/>
      <c r="D130" s="77"/>
    </row>
    <row r="131" spans="1:4" ht="40.5" customHeight="1">
      <c r="A131" s="6" t="s">
        <v>1</v>
      </c>
      <c r="B131" s="6" t="s">
        <v>121</v>
      </c>
      <c r="C131" s="6" t="s">
        <v>2</v>
      </c>
      <c r="D131" s="6" t="s">
        <v>3</v>
      </c>
    </row>
    <row r="132" spans="1:4" ht="13.5" customHeight="1">
      <c r="A132" s="2" t="s">
        <v>4</v>
      </c>
      <c r="B132" s="2" t="s">
        <v>5</v>
      </c>
      <c r="C132" s="2" t="s">
        <v>74</v>
      </c>
      <c r="D132" s="2" t="s">
        <v>119</v>
      </c>
    </row>
    <row r="133" spans="1:4" ht="21.75" customHeight="1">
      <c r="A133" s="91" t="s">
        <v>73</v>
      </c>
      <c r="B133" s="92"/>
      <c r="C133" s="92"/>
      <c r="D133" s="93"/>
    </row>
    <row r="134" spans="1:4" ht="25.5" customHeight="1">
      <c r="A134" s="98"/>
      <c r="B134" s="38">
        <v>85204</v>
      </c>
      <c r="C134" s="21" t="s">
        <v>56</v>
      </c>
      <c r="D134" s="22">
        <f>SUM(D135+D136)</f>
        <v>716070</v>
      </c>
    </row>
    <row r="135" spans="1:4" ht="43.5" customHeight="1">
      <c r="A135" s="75"/>
      <c r="B135" s="24"/>
      <c r="C135" s="3" t="s">
        <v>57</v>
      </c>
      <c r="D135" s="8">
        <v>4000</v>
      </c>
    </row>
    <row r="136" spans="1:4" ht="49.5" customHeight="1">
      <c r="A136" s="75"/>
      <c r="B136" s="24"/>
      <c r="C136" s="10" t="s">
        <v>191</v>
      </c>
      <c r="D136" s="8">
        <v>712070</v>
      </c>
    </row>
    <row r="137" spans="1:4" ht="69" customHeight="1">
      <c r="A137" s="75"/>
      <c r="B137" s="38">
        <v>85213</v>
      </c>
      <c r="C137" s="13" t="s">
        <v>110</v>
      </c>
      <c r="D137" s="14">
        <f>SUM(D138)</f>
        <v>300</v>
      </c>
    </row>
    <row r="138" spans="1:4" ht="45" customHeight="1">
      <c r="A138" s="75"/>
      <c r="B138" s="24"/>
      <c r="C138" s="10" t="s">
        <v>111</v>
      </c>
      <c r="D138" s="8">
        <v>300</v>
      </c>
    </row>
    <row r="139" spans="1:4" ht="26.25" customHeight="1">
      <c r="A139" s="75"/>
      <c r="B139" s="38">
        <v>85218</v>
      </c>
      <c r="C139" s="13" t="s">
        <v>58</v>
      </c>
      <c r="D139" s="14">
        <f>SUM(D140)</f>
        <v>7200</v>
      </c>
    </row>
    <row r="140" spans="1:4" ht="22.5" customHeight="1">
      <c r="A140" s="75"/>
      <c r="B140" s="24"/>
      <c r="C140" s="3" t="s">
        <v>106</v>
      </c>
      <c r="D140" s="8">
        <v>7200</v>
      </c>
    </row>
    <row r="141" spans="1:4" ht="36" customHeight="1">
      <c r="A141" s="75"/>
      <c r="B141" s="38">
        <v>85220</v>
      </c>
      <c r="C141" s="13" t="s">
        <v>59</v>
      </c>
      <c r="D141" s="14">
        <f>SUM(D142)</f>
        <v>400</v>
      </c>
    </row>
    <row r="142" spans="1:4" ht="27" customHeight="1">
      <c r="A142" s="75"/>
      <c r="B142" s="24"/>
      <c r="C142" s="10" t="s">
        <v>112</v>
      </c>
      <c r="D142" s="8">
        <v>400</v>
      </c>
    </row>
    <row r="143" spans="1:4" ht="25.5" customHeight="1">
      <c r="A143" s="75"/>
      <c r="B143" s="38">
        <v>85231</v>
      </c>
      <c r="C143" s="13" t="s">
        <v>60</v>
      </c>
      <c r="D143" s="14">
        <f>SUM(D144)</f>
        <v>60000</v>
      </c>
    </row>
    <row r="144" spans="1:4" ht="45" customHeight="1">
      <c r="A144" s="76"/>
      <c r="B144" s="25"/>
      <c r="C144" s="10" t="s">
        <v>96</v>
      </c>
      <c r="D144" s="8">
        <v>60000</v>
      </c>
    </row>
    <row r="145" spans="1:4" ht="32.25" customHeight="1">
      <c r="A145" s="11" t="s">
        <v>61</v>
      </c>
      <c r="B145" s="11"/>
      <c r="C145" s="12" t="s">
        <v>62</v>
      </c>
      <c r="D145" s="15">
        <f>SUM(D147+D149+D151+D162)</f>
        <v>5903335</v>
      </c>
    </row>
    <row r="146" spans="1:4" ht="44.25" customHeight="1">
      <c r="A146" s="34"/>
      <c r="B146" s="34"/>
      <c r="C146" s="18" t="s">
        <v>8</v>
      </c>
      <c r="D146" s="51">
        <f>SUM(D154+D155+D160+D161+D165+D166)</f>
        <v>5695720</v>
      </c>
    </row>
    <row r="147" spans="1:4" ht="35.25" customHeight="1">
      <c r="A147" s="43"/>
      <c r="B147" s="38">
        <v>85311</v>
      </c>
      <c r="C147" s="13" t="s">
        <v>161</v>
      </c>
      <c r="D147" s="14">
        <f>SUM(D148)</f>
        <v>11800</v>
      </c>
    </row>
    <row r="148" spans="1:4" ht="37.5" customHeight="1">
      <c r="A148" s="94"/>
      <c r="B148" s="30"/>
      <c r="C148" s="10" t="s">
        <v>162</v>
      </c>
      <c r="D148" s="16">
        <v>11800</v>
      </c>
    </row>
    <row r="149" spans="1:4" ht="32.25" customHeight="1">
      <c r="A149" s="75"/>
      <c r="B149" s="38">
        <v>85321</v>
      </c>
      <c r="C149" s="13" t="s">
        <v>63</v>
      </c>
      <c r="D149" s="14">
        <f>SUM(D150)</f>
        <v>180000</v>
      </c>
    </row>
    <row r="150" spans="1:4" ht="48" customHeight="1">
      <c r="A150" s="75"/>
      <c r="B150" s="24"/>
      <c r="C150" s="3" t="s">
        <v>97</v>
      </c>
      <c r="D150" s="8">
        <v>180000</v>
      </c>
    </row>
    <row r="151" spans="1:4" ht="31.5" customHeight="1">
      <c r="A151" s="75"/>
      <c r="B151" s="38">
        <v>85333</v>
      </c>
      <c r="C151" s="13" t="s">
        <v>64</v>
      </c>
      <c r="D151" s="14">
        <f>SUM(D153+D154+D155+D160+D161)</f>
        <v>4988535</v>
      </c>
    </row>
    <row r="152" spans="1:4" ht="33.75" customHeight="1">
      <c r="A152" s="75"/>
      <c r="B152" s="24"/>
      <c r="C152" s="18" t="s">
        <v>8</v>
      </c>
      <c r="D152" s="19">
        <f>SUM(D154+D155+D160+D161)</f>
        <v>4979720</v>
      </c>
    </row>
    <row r="153" spans="1:4" ht="27" customHeight="1">
      <c r="A153" s="75"/>
      <c r="B153" s="24"/>
      <c r="C153" s="3" t="s">
        <v>98</v>
      </c>
      <c r="D153" s="8">
        <v>8815</v>
      </c>
    </row>
    <row r="154" spans="1:4" ht="63.75" customHeight="1">
      <c r="A154" s="75"/>
      <c r="B154" s="24"/>
      <c r="C154" s="41" t="s">
        <v>163</v>
      </c>
      <c r="D154" s="8">
        <v>3400000</v>
      </c>
    </row>
    <row r="155" spans="1:4" ht="61.5" customHeight="1">
      <c r="A155" s="76"/>
      <c r="B155" s="25"/>
      <c r="C155" s="44" t="s">
        <v>164</v>
      </c>
      <c r="D155" s="8">
        <v>600000</v>
      </c>
    </row>
    <row r="156" spans="1:4" ht="30" customHeight="1">
      <c r="A156" s="88" t="s">
        <v>204</v>
      </c>
      <c r="B156" s="88"/>
      <c r="C156" s="88"/>
      <c r="D156" s="88"/>
    </row>
    <row r="157" spans="1:4" ht="33" customHeight="1">
      <c r="A157" s="6" t="s">
        <v>1</v>
      </c>
      <c r="B157" s="6" t="s">
        <v>121</v>
      </c>
      <c r="C157" s="6" t="s">
        <v>2</v>
      </c>
      <c r="D157" s="6" t="s">
        <v>3</v>
      </c>
    </row>
    <row r="158" spans="1:4" ht="17.25" customHeight="1">
      <c r="A158" s="2" t="s">
        <v>4</v>
      </c>
      <c r="B158" s="2" t="s">
        <v>5</v>
      </c>
      <c r="C158" s="2" t="s">
        <v>74</v>
      </c>
      <c r="D158" s="2" t="s">
        <v>119</v>
      </c>
    </row>
    <row r="159" spans="1:4" ht="18.75" customHeight="1">
      <c r="A159" s="91" t="s">
        <v>73</v>
      </c>
      <c r="B159" s="92"/>
      <c r="C159" s="92"/>
      <c r="D159" s="93"/>
    </row>
    <row r="160" spans="1:4" ht="49.5" customHeight="1">
      <c r="A160" s="75"/>
      <c r="B160" s="24"/>
      <c r="C160" s="45" t="s">
        <v>165</v>
      </c>
      <c r="D160" s="8">
        <v>832762</v>
      </c>
    </row>
    <row r="161" spans="1:4" ht="51" customHeight="1">
      <c r="A161" s="75"/>
      <c r="B161" s="24"/>
      <c r="C161" s="45" t="s">
        <v>166</v>
      </c>
      <c r="D161" s="8">
        <v>146958</v>
      </c>
    </row>
    <row r="162" spans="1:4" ht="33.75" customHeight="1">
      <c r="A162" s="75"/>
      <c r="B162" s="38">
        <v>85395</v>
      </c>
      <c r="C162" s="13" t="s">
        <v>65</v>
      </c>
      <c r="D162" s="14">
        <f>SUM(D164:D166)</f>
        <v>723000</v>
      </c>
    </row>
    <row r="163" spans="1:4" ht="32.25" customHeight="1">
      <c r="A163" s="75"/>
      <c r="B163" s="24"/>
      <c r="C163" s="18" t="s">
        <v>8</v>
      </c>
      <c r="D163" s="19">
        <f>SUM(D165:D166)</f>
        <v>716000</v>
      </c>
    </row>
    <row r="164" spans="1:4" ht="17.25" customHeight="1">
      <c r="A164" s="75"/>
      <c r="B164" s="24"/>
      <c r="C164" s="10" t="s">
        <v>113</v>
      </c>
      <c r="D164" s="8">
        <v>7000</v>
      </c>
    </row>
    <row r="165" spans="1:4" ht="45" customHeight="1">
      <c r="A165" s="75"/>
      <c r="B165" s="24"/>
      <c r="C165" s="40" t="s">
        <v>167</v>
      </c>
      <c r="D165" s="8">
        <v>680000</v>
      </c>
    </row>
    <row r="166" spans="1:4" ht="49.5" customHeight="1">
      <c r="A166" s="76"/>
      <c r="B166" s="25"/>
      <c r="C166" s="40" t="s">
        <v>168</v>
      </c>
      <c r="D166" s="8">
        <v>36000</v>
      </c>
    </row>
    <row r="167" spans="1:4" ht="28.5" customHeight="1">
      <c r="A167" s="11" t="s">
        <v>66</v>
      </c>
      <c r="B167" s="11"/>
      <c r="C167" s="12" t="s">
        <v>67</v>
      </c>
      <c r="D167" s="15">
        <f>SUM(D168)</f>
        <v>4920</v>
      </c>
    </row>
    <row r="168" spans="1:4" ht="40.5" customHeight="1">
      <c r="A168" s="74"/>
      <c r="B168" s="37" t="s">
        <v>134</v>
      </c>
      <c r="C168" s="13" t="s">
        <v>68</v>
      </c>
      <c r="D168" s="14">
        <f>SUM(D169:D170)</f>
        <v>4920</v>
      </c>
    </row>
    <row r="169" spans="1:4" ht="29.25" customHeight="1">
      <c r="A169" s="75"/>
      <c r="B169" s="25"/>
      <c r="C169" s="3" t="s">
        <v>99</v>
      </c>
      <c r="D169" s="8">
        <v>4400</v>
      </c>
    </row>
    <row r="170" spans="1:4" ht="24.75" customHeight="1">
      <c r="A170" s="25"/>
      <c r="B170" s="25"/>
      <c r="C170" s="10" t="s">
        <v>152</v>
      </c>
      <c r="D170" s="8">
        <v>520</v>
      </c>
    </row>
    <row r="171" spans="1:4" ht="27.75" customHeight="1">
      <c r="A171" s="11" t="s">
        <v>69</v>
      </c>
      <c r="B171" s="11"/>
      <c r="C171" s="12" t="s">
        <v>70</v>
      </c>
      <c r="D171" s="15">
        <f>SUM(D172)</f>
        <v>300000</v>
      </c>
    </row>
    <row r="172" spans="1:4" ht="41.25" customHeight="1">
      <c r="A172" s="26"/>
      <c r="B172" s="37" t="s">
        <v>135</v>
      </c>
      <c r="C172" s="13" t="s">
        <v>71</v>
      </c>
      <c r="D172" s="14">
        <f>SUM(D173)</f>
        <v>300000</v>
      </c>
    </row>
    <row r="173" spans="1:4" ht="27" customHeight="1">
      <c r="A173" s="27"/>
      <c r="B173" s="27"/>
      <c r="C173" s="10" t="s">
        <v>192</v>
      </c>
      <c r="D173" s="8">
        <v>300000</v>
      </c>
    </row>
    <row r="174" spans="1:4" ht="31.5" customHeight="1">
      <c r="A174" s="11" t="s">
        <v>136</v>
      </c>
      <c r="B174" s="11"/>
      <c r="C174" s="12" t="s">
        <v>137</v>
      </c>
      <c r="D174" s="15">
        <f>SUM(D175)</f>
        <v>150000</v>
      </c>
    </row>
    <row r="175" spans="1:4" ht="33" customHeight="1">
      <c r="A175" s="27"/>
      <c r="B175" s="47" t="s">
        <v>169</v>
      </c>
      <c r="C175" s="13" t="s">
        <v>170</v>
      </c>
      <c r="D175" s="48">
        <f>SUM(D176)</f>
        <v>150000</v>
      </c>
    </row>
    <row r="176" spans="1:4" ht="39" customHeight="1">
      <c r="A176" s="28"/>
      <c r="B176" s="28"/>
      <c r="C176" s="49" t="s">
        <v>193</v>
      </c>
      <c r="D176" s="46">
        <v>150000</v>
      </c>
    </row>
    <row r="177" spans="1:4" ht="36.75" customHeight="1">
      <c r="A177" s="99" t="s">
        <v>73</v>
      </c>
      <c r="B177" s="100"/>
      <c r="C177" s="101"/>
      <c r="D177" s="35">
        <f>SUM(D6+D9+D12+D17+D22+D37+D47+D50+D61+D70+D79+D109+D112+D145+D167+D171+D174)</f>
        <v>144773803</v>
      </c>
    </row>
    <row r="178" spans="1:4" ht="44.25" customHeight="1">
      <c r="A178" s="9"/>
      <c r="B178" s="9"/>
      <c r="C178" s="4" t="s">
        <v>8</v>
      </c>
      <c r="D178" s="20">
        <f>SUM(D14+D80+D146)</f>
        <v>7229022</v>
      </c>
    </row>
    <row r="179" spans="1:4" ht="44.25" customHeight="1">
      <c r="A179" s="72" t="s">
        <v>205</v>
      </c>
      <c r="B179" s="89"/>
      <c r="C179" s="89"/>
      <c r="D179" s="89"/>
    </row>
    <row r="180" spans="1:4" ht="26.25" customHeight="1">
      <c r="A180" s="52"/>
      <c r="B180" s="52"/>
      <c r="C180" s="53"/>
      <c r="D180" s="54"/>
    </row>
    <row r="181" spans="1:4" ht="21.75" customHeight="1">
      <c r="A181" s="80" t="s">
        <v>179</v>
      </c>
      <c r="B181" s="81"/>
      <c r="C181" s="81"/>
      <c r="D181" s="82"/>
    </row>
    <row r="182" spans="1:4" ht="21.75" customHeight="1">
      <c r="A182" s="11" t="s">
        <v>176</v>
      </c>
      <c r="B182" s="11"/>
      <c r="C182" s="12" t="s">
        <v>177</v>
      </c>
      <c r="D182" s="15">
        <f>SUM(D183)</f>
        <v>3038355</v>
      </c>
    </row>
    <row r="183" spans="1:4" ht="21.75" customHeight="1">
      <c r="A183" s="60"/>
      <c r="B183" s="64" t="s">
        <v>178</v>
      </c>
      <c r="C183" s="61" t="s">
        <v>172</v>
      </c>
      <c r="D183" s="62">
        <f>SUM(D184:D192)</f>
        <v>3038355</v>
      </c>
    </row>
    <row r="184" spans="1:4" ht="36.75" customHeight="1">
      <c r="A184" s="58"/>
      <c r="B184" s="58"/>
      <c r="C184" s="65" t="s">
        <v>196</v>
      </c>
      <c r="D184" s="16">
        <v>265000</v>
      </c>
    </row>
    <row r="185" spans="1:4" ht="36.75" customHeight="1">
      <c r="A185" s="58"/>
      <c r="B185" s="58"/>
      <c r="C185" s="65" t="s">
        <v>195</v>
      </c>
      <c r="D185" s="71">
        <v>150000</v>
      </c>
    </row>
    <row r="186" spans="1:4" ht="36.75" customHeight="1">
      <c r="A186" s="58"/>
      <c r="B186" s="58"/>
      <c r="C186" s="65" t="s">
        <v>197</v>
      </c>
      <c r="D186" s="71">
        <v>214285</v>
      </c>
    </row>
    <row r="187" spans="1:4" ht="36.75" customHeight="1">
      <c r="A187" s="58"/>
      <c r="B187" s="58"/>
      <c r="C187" s="65" t="s">
        <v>198</v>
      </c>
      <c r="D187" s="71">
        <v>450000</v>
      </c>
    </row>
    <row r="188" spans="1:4" ht="36.75" customHeight="1">
      <c r="A188" s="58"/>
      <c r="B188" s="58"/>
      <c r="C188" s="65" t="s">
        <v>199</v>
      </c>
      <c r="D188" s="71">
        <v>390000</v>
      </c>
    </row>
    <row r="189" spans="1:4" ht="36.75" customHeight="1">
      <c r="A189" s="58"/>
      <c r="B189" s="58"/>
      <c r="C189" s="65" t="s">
        <v>200</v>
      </c>
      <c r="D189" s="71">
        <v>869070</v>
      </c>
    </row>
    <row r="190" spans="1:4" ht="36.75" customHeight="1">
      <c r="A190" s="58"/>
      <c r="B190" s="58"/>
      <c r="C190" s="108" t="s">
        <v>201</v>
      </c>
      <c r="D190" s="109">
        <v>100000</v>
      </c>
    </row>
    <row r="191" spans="1:4" ht="36.75" customHeight="1">
      <c r="A191" s="58"/>
      <c r="B191" s="58"/>
      <c r="C191" s="108" t="s">
        <v>194</v>
      </c>
      <c r="D191" s="109">
        <v>150000</v>
      </c>
    </row>
    <row r="192" spans="1:4" ht="36.75" customHeight="1">
      <c r="A192" s="58"/>
      <c r="B192" s="58"/>
      <c r="C192" s="108" t="s">
        <v>202</v>
      </c>
      <c r="D192" s="109">
        <v>450000</v>
      </c>
    </row>
    <row r="193" spans="1:4" ht="28.5" customHeight="1">
      <c r="A193" s="69" t="s">
        <v>136</v>
      </c>
      <c r="B193" s="69"/>
      <c r="C193" s="70" t="s">
        <v>137</v>
      </c>
      <c r="D193" s="15">
        <f>SUM(D195)</f>
        <v>2472194</v>
      </c>
    </row>
    <row r="194" spans="1:4" ht="34.5" customHeight="1">
      <c r="A194" s="63"/>
      <c r="B194" s="63"/>
      <c r="C194" s="18" t="s">
        <v>8</v>
      </c>
      <c r="D194" s="19">
        <f>SUM(D196)</f>
        <v>2472194</v>
      </c>
    </row>
    <row r="195" spans="1:4" ht="29.25" customHeight="1">
      <c r="A195" s="60"/>
      <c r="B195" s="64" t="s">
        <v>171</v>
      </c>
      <c r="C195" s="61" t="s">
        <v>172</v>
      </c>
      <c r="D195" s="62">
        <f>SUM(D196)</f>
        <v>2472194</v>
      </c>
    </row>
    <row r="196" spans="1:4" ht="31.5" customHeight="1">
      <c r="A196" s="58"/>
      <c r="B196" s="58"/>
      <c r="C196" s="18" t="s">
        <v>8</v>
      </c>
      <c r="D196" s="19">
        <f>SUM(D197:D198)</f>
        <v>2472194</v>
      </c>
    </row>
    <row r="197" spans="1:4" ht="44.25" customHeight="1">
      <c r="A197" s="58"/>
      <c r="B197" s="58"/>
      <c r="C197" s="65" t="s">
        <v>173</v>
      </c>
      <c r="D197" s="59">
        <v>2101364</v>
      </c>
    </row>
    <row r="198" spans="1:4" ht="44.25" customHeight="1">
      <c r="A198" s="58"/>
      <c r="B198" s="58"/>
      <c r="C198" s="65" t="s">
        <v>174</v>
      </c>
      <c r="D198" s="59">
        <v>370830</v>
      </c>
    </row>
    <row r="199" spans="1:4" ht="44.25" customHeight="1">
      <c r="A199" s="83" t="s">
        <v>175</v>
      </c>
      <c r="B199" s="84"/>
      <c r="C199" s="85"/>
      <c r="D199" s="66">
        <f>SUM(D193+D182)</f>
        <v>5510549</v>
      </c>
    </row>
    <row r="200" spans="1:4" ht="44.25" customHeight="1">
      <c r="A200" s="86"/>
      <c r="B200" s="87"/>
      <c r="C200" s="18" t="s">
        <v>8</v>
      </c>
      <c r="D200" s="59">
        <f>SUM(D197:D198)</f>
        <v>2472194</v>
      </c>
    </row>
    <row r="201" spans="1:4" ht="33" customHeight="1">
      <c r="A201" s="55"/>
      <c r="B201" s="55"/>
      <c r="C201" s="56"/>
      <c r="D201" s="57" t="s">
        <v>120</v>
      </c>
    </row>
    <row r="202" spans="1:4" ht="27" customHeight="1">
      <c r="A202" s="91" t="s">
        <v>72</v>
      </c>
      <c r="B202" s="92"/>
      <c r="C202" s="93"/>
      <c r="D202" s="35">
        <f>SUM(D199+D177)</f>
        <v>150284352</v>
      </c>
    </row>
    <row r="203" spans="1:4" ht="31.5" customHeight="1">
      <c r="A203" s="91" t="s">
        <v>75</v>
      </c>
      <c r="B203" s="92"/>
      <c r="C203" s="93"/>
      <c r="D203" s="7">
        <f>SUM(D204:D207)</f>
        <v>27761192</v>
      </c>
    </row>
    <row r="204" spans="1:4" ht="41.25" customHeight="1">
      <c r="A204" s="95"/>
      <c r="B204" s="31"/>
      <c r="C204" s="5" t="s">
        <v>8</v>
      </c>
      <c r="D204" s="7">
        <f>SUM(D14+D80+D146+D196)</f>
        <v>9701216</v>
      </c>
    </row>
    <row r="205" spans="1:4" ht="27" customHeight="1">
      <c r="A205" s="96"/>
      <c r="B205" s="32"/>
      <c r="C205" s="5" t="s">
        <v>76</v>
      </c>
      <c r="D205" s="7">
        <f>SUM(D8+D20+D24+D28+D35+D39+D46+D47+D53+D56+D111+D117+D128+D138+D144+D150)</f>
        <v>16865976</v>
      </c>
    </row>
    <row r="206" spans="1:4" ht="37.5" customHeight="1">
      <c r="A206" s="96"/>
      <c r="B206" s="32"/>
      <c r="C206" s="5" t="s">
        <v>77</v>
      </c>
      <c r="D206" s="7">
        <v>18000</v>
      </c>
    </row>
    <row r="207" spans="1:4" ht="35.25" customHeight="1">
      <c r="A207" s="97"/>
      <c r="B207" s="33"/>
      <c r="C207" s="5" t="s">
        <v>78</v>
      </c>
      <c r="D207" s="7">
        <f>SUM(D124)</f>
        <v>1176000</v>
      </c>
    </row>
    <row r="208" spans="1:4" ht="28.5" customHeight="1">
      <c r="A208" s="72" t="s">
        <v>207</v>
      </c>
      <c r="B208" s="73"/>
      <c r="C208" s="73"/>
      <c r="D208" s="73"/>
    </row>
    <row r="209" ht="101.25" customHeight="1"/>
    <row r="216" spans="1:4" ht="12.75">
      <c r="A216" s="90"/>
      <c r="B216" s="90"/>
      <c r="C216" s="90"/>
      <c r="D216" s="90"/>
    </row>
    <row r="217" ht="19.5" customHeight="1"/>
  </sheetData>
  <sheetProtection/>
  <mergeCells count="38">
    <mergeCell ref="A60:D60"/>
    <mergeCell ref="A13:A14"/>
    <mergeCell ref="A10:A11"/>
    <mergeCell ref="A71:A78"/>
    <mergeCell ref="A29:D29"/>
    <mergeCell ref="A57:D57"/>
    <mergeCell ref="A38:A46"/>
    <mergeCell ref="A62:A69"/>
    <mergeCell ref="A100:D100"/>
    <mergeCell ref="A177:C177"/>
    <mergeCell ref="A1:D1"/>
    <mergeCell ref="A32:D32"/>
    <mergeCell ref="A23:A28"/>
    <mergeCell ref="A51:A56"/>
    <mergeCell ref="A5:D5"/>
    <mergeCell ref="A18:A21"/>
    <mergeCell ref="A97:D97"/>
    <mergeCell ref="A33:A36"/>
    <mergeCell ref="A216:D216"/>
    <mergeCell ref="A159:D159"/>
    <mergeCell ref="A202:C202"/>
    <mergeCell ref="A113:A129"/>
    <mergeCell ref="A133:D133"/>
    <mergeCell ref="A148:A155"/>
    <mergeCell ref="A203:C203"/>
    <mergeCell ref="A204:A207"/>
    <mergeCell ref="A160:A166"/>
    <mergeCell ref="A134:A144"/>
    <mergeCell ref="A208:D208"/>
    <mergeCell ref="A168:A169"/>
    <mergeCell ref="A110:A111"/>
    <mergeCell ref="A130:D130"/>
    <mergeCell ref="A101:A104"/>
    <mergeCell ref="A181:D181"/>
    <mergeCell ref="A199:C199"/>
    <mergeCell ref="A200:B200"/>
    <mergeCell ref="A156:D156"/>
    <mergeCell ref="A179:D179"/>
  </mergeCells>
  <printOptions/>
  <pageMargins left="0.5511811023622047" right="0.7480314960629921" top="0.984251968503937" bottom="0.3937007874015748" header="0.5118110236220472" footer="0.5118110236220472"/>
  <pageSetup fitToHeight="14" horizontalDpi="300" verticalDpi="300" orientation="portrait" paperSize="9" scale="68" r:id="rId1"/>
  <headerFooter alignWithMargins="0">
    <oddHeader>&amp;RTabela Nr 1
do Uchwały Rady Powiatu Wołomińskiego Nr  XXXVI-403/2013                                                                                                           
z dnia 19 grudnia 2013 r.</oddHeader>
  </headerFooter>
  <rowBreaks count="6" manualBreakCount="6">
    <brk id="29" max="3" man="1"/>
    <brk id="57" max="3" man="1"/>
    <brk id="97" max="3" man="1"/>
    <brk id="130" max="3" man="1"/>
    <brk id="156" max="3" man="1"/>
    <brk id="17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F05</cp:lastModifiedBy>
  <cp:lastPrinted>2013-12-20T13:31:43Z</cp:lastPrinted>
  <dcterms:modified xsi:type="dcterms:W3CDTF">2013-12-23T14:46:12Z</dcterms:modified>
  <cp:category/>
  <cp:version/>
  <cp:contentType/>
  <cp:contentStatus/>
</cp:coreProperties>
</file>